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569" documentId="13_ncr:1_{F6CB121F-512D-4AA6-A0C1-0FB36C537598}" xr6:coauthVersionLast="47" xr6:coauthVersionMax="47" xr10:uidLastSave="{63DB1777-C2AF-4CE9-967C-33700BF4FDA2}"/>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5" l="1"/>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G2" i="6"/>
  <c r="G3" i="6"/>
  <c r="G4" i="6"/>
  <c r="G5" i="6"/>
  <c r="G6" i="6"/>
  <c r="G7" i="6"/>
  <c r="G8" i="6"/>
  <c r="G9" i="6"/>
  <c r="G10" i="6"/>
  <c r="G11" i="6"/>
  <c r="G12" i="6"/>
  <c r="G13" i="6"/>
  <c r="G14" i="6"/>
  <c r="G15" i="6"/>
  <c r="G16" i="6"/>
  <c r="G17" i="6"/>
  <c r="G18" i="6"/>
  <c r="G19" i="6"/>
  <c r="G20" i="6"/>
  <c r="G21" i="6"/>
  <c r="G22" i="6"/>
  <c r="G23" i="6"/>
  <c r="G24" i="6"/>
  <c r="G25" i="6"/>
  <c r="G26" i="6"/>
  <c r="G27"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alcChain>
</file>

<file path=xl/sharedStrings.xml><?xml version="1.0" encoding="utf-8"?>
<sst xmlns="http://schemas.openxmlformats.org/spreadsheetml/2006/main" count="179039" uniqueCount="39111">
  <si>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</si>
  <si>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</si>
  <si>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</si>
  <si>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</si>
  <si>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</si>
  <si>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</si>
  <si>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</si>
  <si>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</si>
  <si>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</si>
  <si>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</si>
  <si>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</si>
  <si>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</si>
  <si>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</si>
  <si>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</si>
  <si>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</si>
  <si>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</si>
  <si>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</si>
  <si>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</si>
  <si>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</si>
  <si>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</si>
  <si>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</si>
  <si>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</si>
  <si>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</si>
  <si>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</si>
  <si>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</si>
  <si>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</si>
  <si>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</si>
  <si>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</si>
  <si>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</si>
  <si>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</si>
  <si>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</si>
  <si>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</si>
  <si>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</si>
  <si>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</si>
  <si>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</si>
  <si>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</si>
  <si>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</si>
  <si>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</si>
  <si>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</si>
  <si>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</si>
  <si>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</si>
  <si>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</si>
  <si>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</si>
  <si>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</si>
  <si>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</si>
  <si>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</si>
  <si>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</si>
  <si>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</si>
  <si>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</si>
  <si>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</si>
  <si>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</si>
  <si>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</si>
  <si>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</si>
  <si>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</si>
  <si>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</si>
  <si>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</si>
  <si>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</si>
  <si>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</si>
  <si>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</si>
  <si>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</si>
  <si>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</si>
  <si>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</si>
  <si>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</si>
  <si>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</si>
  <si>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</si>
  <si>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</si>
  <si>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</si>
  <si>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</si>
  <si>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</si>
  <si>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</si>
  <si>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</si>
  <si>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</si>
  <si>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</si>
  <si>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</si>
  <si>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</si>
  <si>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</si>
  <si>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</si>
  <si>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</si>
  <si>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</si>
  <si>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</si>
  <si>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</si>
  <si>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</si>
  <si>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</si>
  <si>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</si>
  <si>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</si>
  <si>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</si>
  <si>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</si>
  <si>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</si>
  <si>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</si>
  <si>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</si>
  <si>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</si>
  <si>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</si>
  <si>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</si>
  <si>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</si>
  <si>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</si>
  <si>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</si>
  <si>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</si>
  <si>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</si>
  <si>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</si>
  <si>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</si>
  <si>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</si>
  <si>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</si>
  <si>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</si>
  <si>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</si>
  <si>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</si>
  <si>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</si>
  <si>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</si>
  <si>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</si>
  <si>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</si>
  <si>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</si>
  <si>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</si>
  <si>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</si>
  <si>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</si>
  <si>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</si>
  <si>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</si>
  <si>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</si>
  <si>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</si>
  <si>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</si>
  <si>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</si>
  <si>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</si>
  <si>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</si>
  <si>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</si>
  <si>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</si>
  <si>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</si>
  <si>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</si>
  <si>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</si>
  <si>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</si>
  <si>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</si>
  <si>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</si>
  <si>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</si>
  <si>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</si>
  <si>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</si>
  <si>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</si>
  <si>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</si>
  <si>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</si>
  <si>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</si>
  <si>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</si>
  <si>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</si>
  <si>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</si>
  <si>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</si>
  <si>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</si>
  <si>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</si>
  <si>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</si>
  <si>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</si>
  <si>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</si>
  <si>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</si>
  <si>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</si>
  <si>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</si>
  <si>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</si>
  <si>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</si>
  <si>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</si>
  <si>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</si>
  <si>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</si>
  <si>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</si>
  <si>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</si>
  <si>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</si>
  <si>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</si>
  <si>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</si>
  <si>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</si>
  <si>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</si>
  <si>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</si>
  <si>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</si>
  <si>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</si>
  <si>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</si>
  <si>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</si>
  <si>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</si>
  <si>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</si>
  <si>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</si>
  <si>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</si>
  <si>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</si>
  <si>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</si>
  <si>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</si>
  <si>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</si>
  <si>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</si>
  <si>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</si>
  <si>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</si>
  <si>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</si>
  <si>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</si>
  <si>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</si>
  <si>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</si>
  <si>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</si>
  <si>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</si>
  <si>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</si>
  <si>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</si>
  <si>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</si>
  <si>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</si>
  <si>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</si>
  <si>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</si>
  <si>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</si>
  <si>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</si>
  <si>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</si>
  <si>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</si>
  <si>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</si>
  <si>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</si>
  <si>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</si>
  <si>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</si>
  <si>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</si>
  <si>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</si>
  <si>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</si>
  <si>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</si>
  <si>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</si>
  <si>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</si>
  <si>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</si>
  <si>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</si>
  <si>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</si>
  <si>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</si>
  <si>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</si>
  <si>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</si>
  <si>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</si>
  <si>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</si>
  <si>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</si>
  <si>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</si>
  <si>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</si>
  <si>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</si>
  <si>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</si>
  <si>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</si>
  <si>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</si>
  <si>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</si>
  <si>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</si>
  <si>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</si>
  <si>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</si>
  <si>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</si>
  <si>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</si>
  <si>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</si>
  <si>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</si>
  <si>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</si>
  <si>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</si>
  <si>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</si>
  <si>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</si>
  <si>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</si>
  <si>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</si>
  <si>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</si>
  <si>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</si>
  <si>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</si>
  <si>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</si>
  <si>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</si>
  <si>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</si>
  <si>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</si>
  <si>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</si>
  <si>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</si>
  <si>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</si>
  <si>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</si>
  <si>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</si>
  <si>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</si>
  <si>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</si>
  <si>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</si>
  <si>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</si>
  <si>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</si>
  <si>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</si>
  <si>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</si>
  <si>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</si>
  <si>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</si>
  <si>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</si>
  <si>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</si>
  <si>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</si>
  <si>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</si>
  <si>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</si>
  <si>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</si>
  <si>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</si>
  <si>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</si>
  <si>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</si>
  <si>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</si>
  <si>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</si>
  <si>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</si>
  <si>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</si>
  <si>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</si>
  <si>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</si>
  <si>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</si>
  <si>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</si>
  <si>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</si>
  <si>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</si>
  <si>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</si>
  <si>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</si>
  <si>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</si>
  <si>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</si>
  <si>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</si>
  <si>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</si>
  <si>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</si>
  <si>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</si>
  <si>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</si>
  <si>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</si>
  <si>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</si>
  <si>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</si>
  <si>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</si>
  <si>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</si>
  <si>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</si>
  <si>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</si>
  <si>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</si>
  <si>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</si>
  <si>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</si>
  <si>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</si>
  <si>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</si>
  <si>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</si>
  <si>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</si>
  <si>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</si>
  <si>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</si>
  <si>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</si>
  <si>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</si>
  <si>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</si>
  <si>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</si>
  <si>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</si>
  <si>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</si>
  <si>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</si>
  <si>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</si>
  <si>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</si>
  <si>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</si>
  <si>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</si>
  <si>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</si>
  <si>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</si>
  <si>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</si>
  <si>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</si>
  <si>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</si>
  <si>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</si>
  <si>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</si>
  <si>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</si>
  <si>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</si>
  <si>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</si>
  <si>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</si>
  <si>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</si>
  <si>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</si>
  <si>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</si>
  <si>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</si>
  <si>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</si>
  <si>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</si>
  <si>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</si>
  <si>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</si>
  <si>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</si>
  <si>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</si>
  <si>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</si>
  <si>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</si>
  <si>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</si>
  <si>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</si>
  <si>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</si>
  <si>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</si>
  <si>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</si>
  <si>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</si>
  <si>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</si>
  <si>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</si>
  <si>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</si>
  <si>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</si>
  <si>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</si>
  <si>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</si>
  <si>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</si>
  <si>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</si>
  <si>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</si>
  <si>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</si>
  <si>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</si>
  <si>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</si>
  <si>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</si>
  <si>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</si>
  <si>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</si>
  <si>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</si>
  <si>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</si>
  <si>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</si>
  <si>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</si>
  <si>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</si>
  <si>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</si>
  <si>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</si>
  <si>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</si>
  <si>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</si>
  <si>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</si>
  <si>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</si>
  <si>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</si>
  <si>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</si>
  <si>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</si>
  <si>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</si>
  <si>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</si>
  <si>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</si>
  <si>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</si>
  <si>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</si>
  <si>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</si>
  <si>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</si>
  <si>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</si>
  <si>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</si>
  <si>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</si>
  <si>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</si>
  <si>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</si>
  <si>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</si>
  <si>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</si>
  <si>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</si>
  <si>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</si>
  <si>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</si>
  <si>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</si>
  <si>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</si>
  <si>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</si>
  <si>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</si>
  <si>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</si>
  <si>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</si>
  <si>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</si>
  <si>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</si>
  <si>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</si>
  <si>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</si>
  <si>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</si>
  <si>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</si>
  <si>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</si>
  <si>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</si>
  <si>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</si>
  <si>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</si>
  <si>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</si>
  <si>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</si>
  <si>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</si>
  <si>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</si>
  <si>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</si>
  <si>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</si>
  <si>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</si>
  <si>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</si>
  <si>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</si>
  <si>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</si>
  <si>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</si>
  <si>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</si>
  <si>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</si>
  <si>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</si>
  <si>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</si>
  <si>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</si>
  <si>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</si>
  <si>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</si>
  <si>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</si>
  <si>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</si>
  <si>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</si>
  <si>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</si>
  <si>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</si>
  <si>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</si>
  <si>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</si>
  <si>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</si>
  <si>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</si>
  <si>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</si>
  <si>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</si>
  <si>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</si>
  <si>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</si>
  <si>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</si>
  <si>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</si>
  <si>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</si>
  <si>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</si>
  <si>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</si>
  <si>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</si>
  <si>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</si>
  <si>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</si>
  <si>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</si>
  <si>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</si>
  <si>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</si>
  <si>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</si>
  <si>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</si>
  <si>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</si>
  <si>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</si>
  <si>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</si>
  <si>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</si>
  <si>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</si>
  <si>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</si>
  <si>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</si>
  <si>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</si>
  <si>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</si>
  <si>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</si>
  <si>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</si>
  <si>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</si>
  <si>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</si>
  <si>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</si>
  <si>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</si>
  <si>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</si>
  <si>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</si>
  <si>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</si>
  <si>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</si>
  <si>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</si>
  <si>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</si>
  <si>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</si>
  <si>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</si>
  <si>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</si>
  <si>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</si>
  <si>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</si>
  <si>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</si>
  <si>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</si>
  <si>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</si>
  <si>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</si>
  <si>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</si>
  <si>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</si>
  <si>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</si>
  <si>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</si>
  <si>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</si>
  <si>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</si>
  <si>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</si>
  <si>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</si>
  <si>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</si>
  <si>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</si>
  <si>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</si>
  <si>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</si>
  <si>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</si>
  <si>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</si>
  <si>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</si>
  <si>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</si>
  <si>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</si>
  <si>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</si>
  <si>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</si>
  <si>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</si>
  <si>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</si>
  <si>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</si>
  <si>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</si>
  <si>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</si>
  <si>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</si>
  <si>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</si>
  <si>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</si>
  <si>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</si>
  <si>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</si>
  <si>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</si>
  <si>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</si>
  <si>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</si>
  <si>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</si>
  <si>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</si>
  <si>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</si>
  <si>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</si>
  <si>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</si>
  <si>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</si>
  <si>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</si>
  <si>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</si>
  <si>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</si>
  <si>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</si>
  <si>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</si>
  <si>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</si>
  <si>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</si>
  <si>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</si>
  <si>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</si>
  <si>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</si>
  <si>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</si>
  <si>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</si>
  <si>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</si>
  <si>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</si>
  <si>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</si>
  <si>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</si>
  <si>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</si>
  <si>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</si>
  <si>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</si>
  <si>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</si>
  <si>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</si>
  <si>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</si>
  <si>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</si>
  <si>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</si>
  <si>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</si>
  <si>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</si>
  <si>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</si>
  <si>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</si>
  <si>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</si>
  <si>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</si>
  <si>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</si>
  <si>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</si>
  <si>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</si>
  <si>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</si>
  <si>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</si>
  <si>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</si>
  <si>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</si>
  <si>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</si>
  <si>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</si>
  <si>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</si>
  <si>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</si>
  <si>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</si>
  <si>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</si>
  <si>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</si>
  <si>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</si>
  <si>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</si>
  <si>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</si>
  <si>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</si>
  <si>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</si>
  <si>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</si>
  <si>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</si>
  <si>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</si>
  <si>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</si>
  <si>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</si>
  <si>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</si>
  <si>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</si>
  <si>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</si>
  <si>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</si>
  <si>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</si>
  <si>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</si>
  <si>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</si>
  <si>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</si>
  <si>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</si>
  <si>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</si>
  <si>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</si>
  <si>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</si>
  <si>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</si>
  <si>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</si>
  <si>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</si>
  <si>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</si>
  <si>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</si>
  <si>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</si>
  <si>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</si>
  <si>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</si>
  <si>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</si>
  <si>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</si>
  <si>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</si>
  <si>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</si>
  <si>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</si>
  <si>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</si>
  <si>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</si>
  <si>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</si>
  <si>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</si>
  <si>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</si>
  <si>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</si>
  <si>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</si>
  <si>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</si>
  <si>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</si>
  <si>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</si>
  <si>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</si>
  <si>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</si>
  <si>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</si>
  <si>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</si>
  <si>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</si>
  <si>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</si>
  <si>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</si>
  <si>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</si>
  <si>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</si>
  <si>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</si>
  <si>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</si>
  <si>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</si>
  <si>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</si>
  <si>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</si>
  <si>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</si>
  <si>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</si>
  <si>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</si>
  <si>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</si>
  <si>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</si>
  <si>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</si>
  <si>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</si>
  <si>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</si>
  <si>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</si>
  <si>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</si>
  <si>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</si>
  <si>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</si>
  <si>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</si>
  <si>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</si>
  <si>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</si>
  <si>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</si>
  <si>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</si>
  <si>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</si>
  <si>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</si>
  <si>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</si>
  <si>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</si>
  <si>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</si>
  <si>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</si>
  <si>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</si>
  <si>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</si>
  <si>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</si>
  <si>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</si>
  <si>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</si>
  <si>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</si>
  <si>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</si>
  <si>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</si>
  <si>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</si>
  <si>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</si>
  <si>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</si>
  <si>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</si>
  <si>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</si>
  <si>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</si>
  <si>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</si>
  <si>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</si>
  <si>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</si>
  <si>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</si>
  <si>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</si>
  <si>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</si>
  <si>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</si>
  <si>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</si>
  <si>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</si>
  <si>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</si>
  <si>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</si>
  <si>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</si>
  <si>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</si>
  <si>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</si>
  <si>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</si>
  <si>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</si>
  <si>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</si>
  <si>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</si>
  <si>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</si>
  <si>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</si>
  <si>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</si>
  <si>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</si>
  <si>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</si>
  <si>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</si>
  <si>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</si>
  <si>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</si>
  <si>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</si>
  <si>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</si>
  <si>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</si>
  <si>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</si>
  <si>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</si>
  <si>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</si>
  <si>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</si>
  <si>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</si>
  <si>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</si>
  <si>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</si>
  <si>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</si>
  <si>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</si>
  <si>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</si>
  <si>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</si>
  <si>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</si>
  <si>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</si>
  <si>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</si>
  <si>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</si>
  <si>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</si>
  <si>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</si>
  <si>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</si>
  <si>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</si>
  <si>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</si>
  <si>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</si>
  <si>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</si>
  <si>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</si>
  <si>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</si>
  <si>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</si>
  <si>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</si>
  <si>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</si>
  <si>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</si>
  <si>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</si>
  <si>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</si>
  <si>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</si>
  <si>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</si>
  <si>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</si>
  <si>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</si>
  <si>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</si>
  <si>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</si>
  <si>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</si>
  <si>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</si>
  <si>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</si>
  <si>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</si>
  <si>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</si>
  <si>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</si>
  <si>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</si>
  <si>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</si>
  <si>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</si>
  <si>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</si>
  <si>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</si>
  <si>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</si>
  <si>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</si>
  <si>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</si>
  <si>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</si>
  <si>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</si>
  <si>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</si>
  <si>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</si>
  <si>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</si>
  <si>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</si>
  <si>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</si>
  <si>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</si>
  <si>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</si>
  <si>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</si>
  <si>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</si>
  <si>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</si>
  <si>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</si>
  <si>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</si>
  <si>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</si>
  <si>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</si>
  <si>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</si>
  <si>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</si>
  <si>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</si>
  <si>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</si>
  <si>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</si>
  <si>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</si>
  <si>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</si>
  <si>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</si>
  <si>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</si>
  <si>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</si>
  <si>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</si>
  <si>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</si>
  <si>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</si>
  <si>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</si>
  <si>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</si>
  <si>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</si>
  <si>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</si>
  <si>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</si>
  <si>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</si>
  <si>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</si>
  <si>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</si>
  <si>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</si>
  <si>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</si>
  <si>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</si>
  <si>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</si>
  <si>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</si>
  <si>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</si>
  <si>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</si>
  <si>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</si>
  <si>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</si>
  <si>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</si>
  <si>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</si>
  <si>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</si>
  <si>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</si>
  <si>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</si>
  <si>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</si>
  <si>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</si>
  <si>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</si>
  <si>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</si>
  <si>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</si>
  <si>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</si>
  <si>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</si>
  <si>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</si>
  <si>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</si>
  <si>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</si>
  <si>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</si>
  <si>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</si>
  <si>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</si>
  <si>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</si>
  <si>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</si>
  <si>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</si>
  <si>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</si>
  <si>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</si>
  <si>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</si>
  <si>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</si>
  <si>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</si>
  <si>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</si>
  <si>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</si>
  <si>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</si>
  <si>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</si>
  <si>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</si>
  <si>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</si>
  <si>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</si>
  <si>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</si>
  <si>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</si>
  <si>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</si>
  <si>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</si>
  <si>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</si>
  <si>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</si>
  <si>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</si>
  <si>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</si>
  <si>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</si>
  <si>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</si>
  <si>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</si>
  <si>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</si>
  <si>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</si>
  <si>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</si>
  <si>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</si>
  <si>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</si>
  <si>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</si>
  <si>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</si>
  <si>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</si>
  <si>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</si>
  <si>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</si>
  <si>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</si>
  <si>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</si>
  <si>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</si>
  <si>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</si>
  <si>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</si>
  <si>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</si>
  <si>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</si>
  <si>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</si>
  <si>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</si>
  <si>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</si>
  <si>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</si>
  <si>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</si>
  <si>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</si>
  <si>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</si>
  <si>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</si>
  <si>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</si>
  <si>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</si>
  <si>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</si>
  <si>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</si>
  <si>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</si>
  <si>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</si>
  <si>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</si>
  <si>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</si>
  <si>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</si>
  <si>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</si>
  <si>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</si>
  <si>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</si>
  <si>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</si>
  <si>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</si>
  <si>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</si>
  <si>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</si>
  <si>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</si>
  <si>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</si>
  <si>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</si>
  <si>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</si>
  <si>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</si>
  <si>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</si>
  <si>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</si>
  <si>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</si>
  <si>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</si>
  <si>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</si>
  <si>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</si>
  <si>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</si>
  <si>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</si>
  <si>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</si>
  <si>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</si>
  <si>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</si>
  <si>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</si>
  <si>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</si>
  <si>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</si>
  <si>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</si>
  <si>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</si>
  <si>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</si>
  <si>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</si>
  <si>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</si>
  <si>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</si>
  <si>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</si>
  <si>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</si>
  <si>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</si>
  <si>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</si>
  <si>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</si>
  <si>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</si>
  <si>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</si>
  <si>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</si>
  <si>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</si>
  <si>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</si>
  <si>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</si>
  <si>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</si>
  <si>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</si>
  <si>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</si>
  <si>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</si>
  <si>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</si>
  <si>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</si>
  <si>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</si>
  <si>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</si>
  <si>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</si>
  <si>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</si>
  <si>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</si>
  <si>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</si>
  <si>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</si>
  <si>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</si>
  <si>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</si>
  <si>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</si>
  <si>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</si>
  <si>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</si>
  <si>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</si>
  <si>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</si>
  <si>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</si>
  <si>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</si>
  <si>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</si>
  <si>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</si>
  <si>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</si>
  <si>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</si>
  <si>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</si>
  <si>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</si>
  <si>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</si>
  <si>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</si>
  <si>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</si>
  <si>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</si>
  <si>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</si>
  <si>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</si>
  <si>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</si>
  <si>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</si>
  <si>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</si>
  <si>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</si>
  <si>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</si>
  <si>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</si>
  <si>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</si>
  <si>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</si>
  <si>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</si>
  <si>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</si>
  <si>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</si>
  <si>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</si>
  <si>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</si>
  <si>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</si>
  <si>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</si>
  <si>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</si>
  <si>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</si>
  <si>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</si>
  <si>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</si>
  <si>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</si>
  <si>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</si>
  <si>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</si>
  <si>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</si>
  <si>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</si>
  <si>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</si>
  <si>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</si>
  <si>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</si>
  <si>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</si>
  <si>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</si>
  <si>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</si>
  <si>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</si>
  <si>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</si>
  <si>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</si>
  <si>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</si>
  <si>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</si>
  <si>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</si>
  <si>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</si>
  <si>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</si>
  <si>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</si>
  <si>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</si>
  <si>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</si>
  <si>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</si>
  <si>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</si>
  <si>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</si>
  <si>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</si>
  <si>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</si>
  <si>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</si>
  <si>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</si>
  <si>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</si>
  <si>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</si>
  <si>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</si>
  <si>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</si>
  <si>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</si>
  <si>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</si>
  <si>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</si>
  <si>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</si>
  <si>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</si>
  <si>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</si>
  <si>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</si>
  <si>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</si>
  <si>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</si>
  <si>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</si>
  <si>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</si>
  <si>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</si>
  <si>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</si>
  <si>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</si>
  <si>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</si>
  <si>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</si>
  <si>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</si>
  <si>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</si>
  <si>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</si>
  <si>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</si>
  <si>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</si>
  <si>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</si>
  <si>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</si>
  <si>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</si>
  <si>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</si>
  <si>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</si>
  <si>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</si>
  <si>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</si>
  <si>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</si>
  <si>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</si>
  <si>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</si>
  <si>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</si>
  <si>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</si>
  <si>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</si>
  <si>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</si>
  <si>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</si>
  <si>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</si>
  <si>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</si>
  <si>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</si>
  <si>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</si>
  <si>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</si>
  <si>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</si>
  <si>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</si>
  <si>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</si>
  <si>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</si>
  <si>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</si>
  <si>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</si>
  <si>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</si>
  <si>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</si>
  <si>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</si>
  <si>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</si>
  <si>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</si>
  <si>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</si>
  <si>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</si>
  <si>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</si>
  <si>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</si>
  <si>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</si>
  <si>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</si>
  <si>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</si>
  <si>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</si>
  <si>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</si>
  <si>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</si>
  <si>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</si>
  <si>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</si>
  <si>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</si>
  <si>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</si>
  <si>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</si>
  <si>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</si>
  <si>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</si>
  <si>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</si>
  <si>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</si>
  <si>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</si>
  <si>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</si>
  <si>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</si>
  <si>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</si>
  <si>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</si>
  <si>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</si>
  <si>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</si>
  <si>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</si>
  <si>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</si>
  <si>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</si>
  <si>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</si>
  <si>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</si>
  <si>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</si>
  <si>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</si>
  <si>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</si>
  <si>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</si>
  <si>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</si>
  <si>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</si>
  <si>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</si>
  <si>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</si>
  <si>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</si>
  <si>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</si>
  <si>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</si>
  <si>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</si>
  <si>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</si>
  <si>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</si>
  <si>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</si>
  <si>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</si>
  <si>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</si>
  <si>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</si>
  <si>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</si>
  <si>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</si>
  <si>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</si>
  <si>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</si>
  <si>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</si>
  <si>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</si>
  <si>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</si>
  <si>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</si>
  <si>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</si>
  <si>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</si>
  <si>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</si>
  <si>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</si>
  <si>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</si>
  <si>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</si>
  <si>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</si>
  <si>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</si>
  <si>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</si>
  <si>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</si>
  <si>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</si>
  <si>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</si>
  <si>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</si>
  <si>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</si>
  <si>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</si>
  <si>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</si>
  <si>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</si>
  <si>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</si>
  <si>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</si>
  <si>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</si>
  <si>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</si>
  <si>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</si>
  <si>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</si>
  <si>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</si>
  <si>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</si>
  <si>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</si>
  <si>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</si>
  <si>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</si>
  <si>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</si>
  <si>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</si>
  <si>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</si>
  <si>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</si>
  <si>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</si>
  <si>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</si>
  <si>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</si>
  <si>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</si>
  <si>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</si>
  <si>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</si>
  <si>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</si>
  <si>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</si>
  <si>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</si>
  <si>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</si>
  <si>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</si>
  <si>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</si>
  <si>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</si>
  <si>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</si>
  <si>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</si>
  <si>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</si>
  <si>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</si>
  <si>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</si>
  <si>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</si>
  <si>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</si>
  <si>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</si>
  <si>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</si>
  <si>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</si>
  <si>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</si>
  <si>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</si>
  <si>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</si>
  <si>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</si>
  <si>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</si>
  <si>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</si>
  <si>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</si>
  <si>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</si>
  <si>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</si>
  <si>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</si>
  <si>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</si>
  <si>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</si>
  <si>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</si>
  <si>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</si>
  <si>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</si>
  <si>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</si>
  <si>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</si>
  <si>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</si>
  <si>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</si>
  <si>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</si>
  <si>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</si>
  <si>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</si>
  <si>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</si>
  <si>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</si>
  <si>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</si>
  <si>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</si>
  <si>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</si>
  <si>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</si>
  <si>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</si>
  <si>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</si>
  <si>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</si>
  <si>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</si>
  <si>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</si>
  <si>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</si>
  <si>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</si>
  <si>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</si>
  <si>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</si>
  <si>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</si>
  <si>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</si>
  <si>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</si>
  <si>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</si>
  <si>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</si>
  <si>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</si>
  <si>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</si>
  <si>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</si>
  <si>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</si>
  <si>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</si>
  <si>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</si>
  <si>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</si>
  <si>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</si>
  <si>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</si>
  <si>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</si>
  <si>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</si>
  <si>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</si>
  <si>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</si>
  <si>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</si>
  <si>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</si>
  <si>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</si>
  <si>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</si>
  <si>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</si>
  <si>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</si>
  <si>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</si>
  <si>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</si>
  <si>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</si>
  <si>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</si>
  <si>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</si>
  <si>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</si>
  <si>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</si>
  <si>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</si>
  <si>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</si>
  <si>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</si>
  <si>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</si>
  <si>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</si>
  <si>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</si>
  <si>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</si>
  <si>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</si>
  <si>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</si>
  <si>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</si>
  <si>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</si>
  <si>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</si>
  <si>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</si>
  <si>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</si>
  <si>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</si>
  <si>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</si>
  <si>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</si>
  <si>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</si>
  <si>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</si>
  <si>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</si>
  <si>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</si>
  <si>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</si>
  <si>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</si>
  <si>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</si>
  <si>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</si>
  <si>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</si>
  <si>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</si>
  <si>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</si>
  <si>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</si>
  <si>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</si>
  <si>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</si>
  <si>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</si>
  <si>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</si>
  <si>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</si>
  <si>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</si>
  <si>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</si>
  <si>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</si>
  <si>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</si>
  <si>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</si>
  <si>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</si>
  <si>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</si>
  <si>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</si>
  <si>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</si>
  <si>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</si>
  <si>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</si>
  <si>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</si>
  <si>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</si>
  <si>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</si>
  <si>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</si>
  <si>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</si>
  <si>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</si>
  <si>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</si>
  <si>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</si>
  <si>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</si>
  <si>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</si>
  <si>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</si>
  <si>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</si>
  <si>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</si>
  <si>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</si>
  <si>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</si>
  <si>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</si>
  <si>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</si>
  <si>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</si>
  <si>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</si>
  <si>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</si>
  <si>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</si>
  <si>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</si>
  <si>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</si>
  <si>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</si>
  <si>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</si>
  <si>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</si>
  <si>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</si>
  <si>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</si>
  <si>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</si>
  <si>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</si>
  <si>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</si>
  <si>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</si>
  <si>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</si>
  <si>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</si>
  <si>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</si>
  <si>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</si>
  <si>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</si>
  <si>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</si>
  <si>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</si>
  <si>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</si>
  <si>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</si>
  <si>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</si>
  <si>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</si>
  <si>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</si>
  <si>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</si>
  <si>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</si>
  <si>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</si>
  <si>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</si>
  <si>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</si>
  <si>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</si>
  <si>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</si>
  <si>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</si>
  <si>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</si>
  <si>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</si>
  <si>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</si>
  <si>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</si>
  <si>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</si>
  <si>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</si>
  <si>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</si>
  <si>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</si>
  <si>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</si>
  <si>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</si>
  <si>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</si>
  <si>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</si>
  <si>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</si>
  <si>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</si>
  <si>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</si>
  <si>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</si>
  <si>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</si>
  <si>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</si>
  <si>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</si>
  <si>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</si>
  <si>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</si>
  <si>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</si>
  <si>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</si>
  <si>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</si>
  <si>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</si>
  <si>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</si>
  <si>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</si>
  <si>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</si>
  <si>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</si>
  <si>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</si>
  <si>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</si>
  <si>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</si>
  <si>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</si>
  <si>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</si>
  <si>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</si>
  <si>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</si>
  <si>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</si>
  <si>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</si>
  <si>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</si>
  <si>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</si>
  <si>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</si>
  <si>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</si>
  <si>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</si>
  <si>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</si>
  <si>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</si>
  <si>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</si>
  <si>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</si>
  <si>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</si>
  <si>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</si>
  <si>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</si>
  <si>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</si>
  <si>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</si>
  <si>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</si>
  <si>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</si>
  <si>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</si>
  <si>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</si>
  <si>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</si>
  <si>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</si>
  <si>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</si>
  <si>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</si>
  <si>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</si>
  <si>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</si>
  <si>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</si>
  <si>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</si>
  <si>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</si>
  <si>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</si>
  <si>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</si>
  <si>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</si>
  <si>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</si>
  <si>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</si>
  <si>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</si>
  <si>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</si>
  <si>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</si>
  <si>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</si>
  <si>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</si>
  <si>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</si>
  <si>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</si>
  <si>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</si>
  <si>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</si>
  <si>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</si>
  <si>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</si>
  <si>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</si>
  <si>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</si>
  <si>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</si>
  <si>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</si>
  <si>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</si>
  <si>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</si>
  <si>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</si>
  <si>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</si>
  <si>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</si>
  <si>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</si>
  <si>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</si>
  <si>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</si>
  <si>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</si>
  <si>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</si>
  <si>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</si>
  <si>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</si>
  <si>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</si>
  <si>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</si>
  <si>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</si>
  <si>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</si>
  <si>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</si>
  <si>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</si>
  <si>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</si>
  <si>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</si>
  <si>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</si>
  <si>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</si>
  <si>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</si>
  <si>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</si>
  <si>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</si>
  <si>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</si>
  <si>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</si>
  <si>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</si>
  <si>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</si>
  <si>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</si>
  <si>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</si>
  <si>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</si>
  <si>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</si>
  <si>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</si>
  <si>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</si>
  <si>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</si>
  <si>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</si>
  <si>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</si>
  <si>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</si>
  <si>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</si>
  <si>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</si>
  <si>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</si>
  <si>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</si>
  <si>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</si>
  <si>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</si>
  <si>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</si>
  <si>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</si>
  <si>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</si>
  <si>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</si>
  <si>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</si>
  <si>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</si>
  <si>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</si>
  <si>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</si>
  <si>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</si>
  <si>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</si>
  <si>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</si>
  <si>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</si>
  <si>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</si>
  <si>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</si>
  <si>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</si>
  <si>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</si>
  <si>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</si>
  <si>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</si>
  <si>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</si>
  <si>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</si>
  <si>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</si>
  <si>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</si>
  <si>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</si>
  <si>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</si>
  <si>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</si>
  <si>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</si>
  <si>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</si>
  <si>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</si>
  <si>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</si>
  <si>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</si>
  <si>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</si>
  <si>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</si>
  <si>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</si>
  <si>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</si>
  <si>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</si>
  <si>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</si>
  <si>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</si>
  <si>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</si>
  <si>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</si>
  <si>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</si>
  <si>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</si>
  <si>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</si>
  <si>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</si>
  <si>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</si>
  <si>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</si>
  <si>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</si>
  <si>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</si>
  <si>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</si>
  <si>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</si>
  <si>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</si>
  <si>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</si>
  <si>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</si>
  <si>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</si>
  <si>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</si>
  <si>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</si>
  <si>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</si>
  <si>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</si>
  <si>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</si>
  <si>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</si>
  <si>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</si>
  <si>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</si>
  <si>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</si>
  <si>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</si>
  <si>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</si>
  <si>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</si>
  <si>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</si>
  <si>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</si>
  <si>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</si>
  <si>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</si>
  <si>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</si>
  <si>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</si>
  <si>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</si>
  <si>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</si>
  <si>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</si>
  <si>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</si>
  <si>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</si>
  <si>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</si>
  <si>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</si>
  <si>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</si>
  <si>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</si>
  <si>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</si>
  <si>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</si>
  <si>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</si>
  <si>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</si>
  <si>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</si>
  <si>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</si>
  <si>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</si>
  <si>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</si>
  <si>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</si>
  <si>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</si>
  <si>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</si>
  <si>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</si>
  <si>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</si>
  <si>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</si>
  <si>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</si>
  <si>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</si>
  <si>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</si>
  <si>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</si>
  <si>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</si>
  <si>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</si>
  <si>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</si>
  <si>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</si>
  <si>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</si>
  <si>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</si>
  <si>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</si>
  <si>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</si>
  <si>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</si>
  <si>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</si>
  <si>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</si>
  <si>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</si>
  <si>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</si>
  <si>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</si>
  <si>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</si>
  <si>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</si>
  <si>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</si>
  <si>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</si>
  <si>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</si>
  <si>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</si>
  <si>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</si>
  <si>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</si>
  <si>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</si>
  <si>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</si>
  <si>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</si>
  <si>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</si>
  <si>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</si>
  <si>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</si>
  <si>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</si>
  <si>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</si>
  <si>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</si>
  <si>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</si>
  <si>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</si>
  <si>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</si>
  <si>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</si>
  <si>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</si>
  <si>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</si>
  <si>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</si>
  <si>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</si>
  <si>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</si>
  <si>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</si>
  <si>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</si>
  <si>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</si>
  <si>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</si>
  <si>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</si>
  <si>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</si>
  <si>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</si>
  <si>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</si>
  <si>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</si>
  <si>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</si>
  <si>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</si>
  <si>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</si>
  <si>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</si>
  <si>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</si>
  <si>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</si>
  <si>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</si>
  <si>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</si>
  <si>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</si>
  <si>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</si>
  <si>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</si>
  <si>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</si>
  <si>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</si>
  <si>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</si>
  <si>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</si>
  <si>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</si>
  <si>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</si>
  <si>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</si>
  <si>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</si>
  <si>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</si>
  <si>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</si>
  <si>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</si>
  <si>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</si>
  <si>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</si>
  <si>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</si>
  <si>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</si>
  <si>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</si>
  <si>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</si>
  <si>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</si>
  <si>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</si>
  <si>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</si>
  <si>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</si>
  <si>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</si>
  <si>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</si>
  <si>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</si>
  <si>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</si>
  <si>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</si>
  <si>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</si>
  <si>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</si>
  <si>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</si>
  <si>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</si>
  <si>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</si>
  <si>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</si>
  <si>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</si>
  <si>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</si>
  <si>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</si>
  <si>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</si>
  <si>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</si>
  <si>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</si>
  <si>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</si>
  <si>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</si>
  <si>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</si>
  <si>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</si>
  <si>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</si>
  <si>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</si>
  <si>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</si>
  <si>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</si>
  <si>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</si>
  <si>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</si>
  <si>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</si>
  <si>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</si>
  <si>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</si>
  <si>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</si>
  <si>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</si>
  <si>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</si>
  <si>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</si>
  <si>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</si>
  <si>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</si>
  <si>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</si>
  <si>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</si>
  <si>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</si>
  <si>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</si>
  <si>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</si>
  <si>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</si>
  <si>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</si>
  <si>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</si>
  <si>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</si>
  <si>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</si>
  <si>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</si>
  <si>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</si>
  <si>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</si>
  <si>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</si>
  <si>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</si>
  <si>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</si>
  <si>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</si>
  <si>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</si>
  <si>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</si>
  <si>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</si>
  <si>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</si>
  <si>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</si>
  <si>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</si>
  <si>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</si>
  <si>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</si>
  <si>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</si>
  <si>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</si>
  <si>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</si>
  <si>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</si>
  <si>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</si>
  <si>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</si>
  <si>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</si>
  <si>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</si>
  <si>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</si>
  <si>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</si>
  <si>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</si>
  <si>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</si>
  <si>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</si>
  <si>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</si>
  <si>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</si>
  <si>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</si>
  <si>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</si>
  <si>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</si>
  <si>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</si>
  <si>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</si>
  <si>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</si>
  <si>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</si>
  <si>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</si>
  <si>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</si>
  <si>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</si>
  <si>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</si>
  <si>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</si>
  <si>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</si>
  <si>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</si>
  <si>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</si>
  <si>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</si>
  <si>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</si>
  <si>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</si>
  <si>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</si>
  <si>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</si>
  <si>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</si>
  <si>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</si>
  <si>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</si>
  <si>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</si>
  <si>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</si>
  <si>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</si>
  <si>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</si>
  <si>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</si>
  <si>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</si>
  <si>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</si>
  <si>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</si>
  <si>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</si>
  <si>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</si>
  <si>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</si>
  <si>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</si>
  <si>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</si>
  <si>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</si>
  <si>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</si>
  <si>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</si>
  <si>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</si>
  <si>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</si>
  <si>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</si>
  <si>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</si>
  <si>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</si>
  <si>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</si>
  <si>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</si>
  <si>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</si>
  <si>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</si>
  <si>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</si>
  <si>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</si>
  <si>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</si>
  <si>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</si>
  <si>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</si>
  <si>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</si>
  <si>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</si>
  <si>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</si>
  <si>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</si>
  <si>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</si>
  <si>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</si>
  <si>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</si>
  <si>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</si>
  <si>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</si>
  <si>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</si>
  <si>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</si>
  <si>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</si>
  <si>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</si>
  <si>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</si>
  <si>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</si>
  <si>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</si>
  <si>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</si>
  <si>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</si>
  <si>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</si>
  <si>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</si>
  <si>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</si>
  <si>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</si>
  <si>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</si>
  <si>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</si>
  <si>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</si>
  <si>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</si>
  <si>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</si>
  <si>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</si>
  <si>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</si>
  <si>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</si>
  <si>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</si>
  <si>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</si>
  <si>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</si>
  <si>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</si>
  <si>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</si>
  <si>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</si>
  <si>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</si>
  <si>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</si>
  <si>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</si>
  <si>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</si>
  <si>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</si>
  <si>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</si>
  <si>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</si>
  <si>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</si>
  <si>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</si>
  <si>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</si>
  <si>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</si>
  <si>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</si>
  <si>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</si>
  <si>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</si>
  <si>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</si>
  <si>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</si>
  <si>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</si>
  <si>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</si>
  <si>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</si>
  <si>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</si>
  <si>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</si>
  <si>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</si>
  <si>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</si>
  <si>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</si>
  <si>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</si>
  <si>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</si>
  <si>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</si>
  <si>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</si>
  <si>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</si>
  <si>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</si>
  <si>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</si>
  <si>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</si>
  <si>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</si>
  <si>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</si>
  <si>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</si>
  <si>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</si>
  <si>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</si>
  <si>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</si>
  <si>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</si>
  <si>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</si>
  <si>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</si>
  <si>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</si>
  <si>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</si>
  <si>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</si>
  <si>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</si>
  <si>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</si>
  <si>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</si>
  <si>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</si>
  <si>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</si>
  <si>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</si>
  <si>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</si>
  <si>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</si>
  <si>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</si>
  <si>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</si>
  <si>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</si>
  <si>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</si>
  <si>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</si>
  <si>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</si>
  <si>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</si>
  <si>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</si>
  <si>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</si>
  <si>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</si>
  <si>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</si>
  <si>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</si>
  <si>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</si>
  <si>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</si>
  <si>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</si>
  <si>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</si>
  <si>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</si>
  <si>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</si>
  <si>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</si>
  <si>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</si>
  <si>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</si>
  <si>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</si>
  <si>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</si>
  <si>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</si>
  <si>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</si>
  <si>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</si>
  <si>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</si>
  <si>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</si>
  <si>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</si>
  <si>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</si>
  <si>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</si>
  <si>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</si>
  <si>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</si>
  <si>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</si>
  <si>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</si>
  <si>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</si>
  <si>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</si>
  <si>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</si>
  <si>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</si>
  <si>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</si>
  <si>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</si>
  <si>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</si>
  <si>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</si>
  <si>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</si>
  <si>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</si>
  <si>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</si>
  <si>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</si>
  <si>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</si>
  <si>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</si>
  <si>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</si>
  <si>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</si>
  <si>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</si>
  <si>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</si>
  <si>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</si>
  <si>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</si>
  <si>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</si>
  <si>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</si>
  <si>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</si>
  <si>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</si>
  <si>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</si>
  <si>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</si>
  <si>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</si>
  <si>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</si>
  <si>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</si>
  <si>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</si>
  <si>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</si>
  <si>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</si>
  <si>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</si>
  <si>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</si>
  <si>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</si>
  <si>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</si>
  <si>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</si>
  <si>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</si>
  <si>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</si>
  <si>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</si>
  <si>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</si>
  <si>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</si>
  <si>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</si>
  <si>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</si>
  <si>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</si>
  <si>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</si>
  <si>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</si>
  <si>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</si>
  <si>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</si>
  <si>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</si>
  <si>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</si>
  <si>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</si>
  <si>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</si>
  <si>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</si>
  <si>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</si>
  <si>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</si>
  <si>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</si>
  <si>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</si>
  <si>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</si>
  <si>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</si>
  <si>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</si>
  <si>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</si>
  <si>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</si>
  <si>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</si>
  <si>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</si>
  <si>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</si>
  <si>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</si>
  <si>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</si>
  <si>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</si>
  <si>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</si>
  <si>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</si>
  <si>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</si>
  <si>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</si>
  <si>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</si>
  <si>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</si>
  <si>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</si>
  <si>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</si>
  <si>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</si>
  <si>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</si>
  <si>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</si>
  <si>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</si>
  <si>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</si>
  <si>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</si>
  <si>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</si>
  <si>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</si>
  <si>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</si>
  <si>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</si>
  <si>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</si>
  <si>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</si>
  <si>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</si>
  <si>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</si>
  <si>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</si>
  <si>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</si>
  <si>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</si>
  <si>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</si>
  <si>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</si>
  <si>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</si>
  <si>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</si>
  <si>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</si>
  <si>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</si>
  <si>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</si>
  <si>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</si>
  <si>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</si>
  <si>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</si>
  <si>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</si>
  <si>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</si>
  <si>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</si>
  <si>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</si>
  <si>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</si>
  <si>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</si>
  <si>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</si>
  <si>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</si>
  <si>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</si>
  <si>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</si>
  <si>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</si>
  <si>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</si>
  <si>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</si>
  <si>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</si>
  <si>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</si>
  <si>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</si>
  <si>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</si>
  <si>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</si>
  <si>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</si>
  <si>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</si>
  <si>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</si>
  <si>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</si>
  <si>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</si>
  <si>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</si>
  <si>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</si>
  <si>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</si>
  <si>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</si>
  <si>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</si>
  <si>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</si>
  <si>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</si>
  <si>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</si>
  <si>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</si>
  <si>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</si>
  <si>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</si>
  <si>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</si>
  <si>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</si>
  <si>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</si>
  <si>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</si>
  <si>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</si>
  <si>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</si>
  <si>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</si>
  <si>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</si>
  <si>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</si>
  <si>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</si>
  <si>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</si>
  <si>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</si>
  <si>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</si>
  <si>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</si>
  <si>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</si>
  <si>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</si>
  <si>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</si>
  <si>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</si>
  <si>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</si>
  <si>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</si>
  <si>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</si>
  <si>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</si>
  <si>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</si>
  <si>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</si>
  <si>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</si>
  <si>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</si>
  <si>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</si>
  <si>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</si>
  <si>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</si>
  <si>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</si>
  <si>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</si>
  <si>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</si>
  <si>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</si>
  <si>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</si>
  <si>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</si>
  <si>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</si>
  <si>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</si>
  <si>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</si>
  <si>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</si>
  <si>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</si>
  <si>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</si>
  <si>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</si>
  <si>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</si>
  <si>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</si>
  <si>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</si>
  <si>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</si>
  <si>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</si>
  <si>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</si>
  <si>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</si>
  <si>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</si>
  <si>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</si>
  <si>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</si>
  <si>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</si>
  <si>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</si>
  <si>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</si>
  <si>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</si>
  <si>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</si>
  <si>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</si>
  <si>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</si>
  <si>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</si>
  <si>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</si>
  <si>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</si>
  <si>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</si>
  <si>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</si>
  <si>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</si>
  <si>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</si>
  <si>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</si>
  <si>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</si>
  <si>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</si>
  <si>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</si>
  <si>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</si>
  <si>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</si>
  <si>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</si>
  <si>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</si>
  <si>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</si>
  <si>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</si>
  <si>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</si>
  <si>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</si>
  <si>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</si>
  <si>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</si>
  <si>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</si>
  <si>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</si>
  <si>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</si>
  <si>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</si>
  <si>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</si>
  <si>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</si>
  <si>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</si>
  <si>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</si>
  <si>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</si>
  <si>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</si>
  <si>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</si>
  <si>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</si>
  <si>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</si>
  <si>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</si>
  <si>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</si>
  <si>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</si>
  <si>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</si>
  <si>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</si>
  <si>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</si>
  <si>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</si>
  <si>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</si>
  <si>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</si>
  <si>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</si>
  <si>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</si>
  <si>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</si>
  <si>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</si>
  <si>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</si>
  <si>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</si>
  <si>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</si>
  <si>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</si>
  <si>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</si>
  <si>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</si>
  <si>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</si>
  <si>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</si>
  <si>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</si>
  <si>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</si>
  <si>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</si>
  <si>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</si>
  <si>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</si>
  <si>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</si>
  <si>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</si>
  <si>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</si>
  <si>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</si>
  <si>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</si>
  <si>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</si>
  <si>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</si>
  <si>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</si>
  <si>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</si>
  <si>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</si>
  <si>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</si>
  <si>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</si>
  <si>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</si>
  <si>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</si>
  <si>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</si>
  <si>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</si>
  <si>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</si>
  <si>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</si>
  <si>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</si>
  <si>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</si>
  <si>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</si>
  <si>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</si>
  <si>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</si>
  <si>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</si>
  <si>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</si>
  <si>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</si>
  <si>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</si>
  <si>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</si>
  <si>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</si>
  <si>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</si>
  <si>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</si>
  <si>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</si>
  <si>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</si>
  <si>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</si>
  <si>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</si>
  <si>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</si>
  <si>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</si>
  <si>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</si>
  <si>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</si>
  <si>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</si>
  <si>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</si>
  <si>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</si>
  <si>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</si>
  <si>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</si>
  <si>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</si>
  <si>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</si>
  <si>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</si>
  <si>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</si>
  <si>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</si>
  <si>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</si>
  <si>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</si>
  <si>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</si>
  <si>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</si>
  <si>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</si>
  <si>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</si>
  <si>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</si>
  <si>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</si>
  <si>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</si>
  <si>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</si>
  <si>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</si>
  <si>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</si>
  <si>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</si>
  <si>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</si>
  <si>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</si>
  <si>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</si>
  <si>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</si>
  <si>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</si>
  <si>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</si>
  <si>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</si>
  <si>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</si>
  <si>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</si>
  <si>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</si>
  <si>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</si>
  <si>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</si>
  <si>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</si>
  <si>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</si>
  <si>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</si>
  <si>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</si>
  <si>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</si>
  <si>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</si>
  <si>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</si>
  <si>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</si>
  <si>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</si>
  <si>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</si>
  <si>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</si>
  <si>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</si>
  <si>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</si>
  <si>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</si>
  <si>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</si>
  <si>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</si>
  <si>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</si>
  <si>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</si>
  <si>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</si>
  <si>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</si>
  <si>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</si>
  <si>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</si>
  <si>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</si>
  <si>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</si>
  <si>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</si>
  <si>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</si>
  <si>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</si>
  <si>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</si>
  <si>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</si>
  <si>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</si>
  <si>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</si>
  <si>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</si>
  <si>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</si>
  <si>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</si>
  <si>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</si>
  <si>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</si>
  <si>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</si>
  <si>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</si>
  <si>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</si>
  <si>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</si>
  <si>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</si>
  <si>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</si>
  <si>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</si>
  <si>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</si>
  <si>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</si>
  <si>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</si>
  <si>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</si>
  <si>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</si>
  <si>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</si>
  <si>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</si>
  <si>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</si>
  <si>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</si>
  <si>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</si>
  <si>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</si>
  <si>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</si>
  <si>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</si>
  <si>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</si>
  <si>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</si>
  <si>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</si>
  <si>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</si>
  <si>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</si>
  <si>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</si>
  <si>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</si>
  <si>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</si>
  <si>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</si>
  <si>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</si>
  <si>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</si>
  <si>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</si>
  <si>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</si>
  <si>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</si>
  <si>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</si>
  <si>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</si>
  <si>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</si>
  <si>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</si>
  <si>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</si>
  <si>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</si>
  <si>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</si>
  <si>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</si>
  <si>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</si>
  <si>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</si>
  <si>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</si>
  <si>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</si>
  <si>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</si>
  <si>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</si>
  <si>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</si>
  <si>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</si>
  <si>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</si>
  <si>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</si>
  <si>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</si>
  <si>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</si>
  <si>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</si>
  <si>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</si>
  <si>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</si>
  <si>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</si>
  <si>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</si>
  <si>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</si>
  <si>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</si>
  <si>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</si>
  <si>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</si>
  <si>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</si>
  <si>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</si>
  <si>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</si>
  <si>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</si>
  <si>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</si>
  <si>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</si>
  <si>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</si>
  <si>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</si>
  <si>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</si>
  <si>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</si>
  <si>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</si>
  <si>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</si>
  <si>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</si>
  <si>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</si>
  <si>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</si>
  <si>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</si>
  <si>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</si>
  <si>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</si>
  <si>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</si>
  <si>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</si>
  <si>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</si>
  <si>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</si>
  <si>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</si>
  <si>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</si>
  <si>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</si>
  <si>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</si>
  <si>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</si>
  <si>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</si>
  <si>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</si>
  <si>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</si>
  <si>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</si>
  <si>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</si>
  <si>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</si>
  <si>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</si>
  <si>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</si>
  <si>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</si>
  <si>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</si>
  <si>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</si>
  <si>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</si>
  <si>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</si>
  <si>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</si>
  <si>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</si>
  <si>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</si>
  <si>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</si>
  <si>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</si>
  <si>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</si>
  <si>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</si>
  <si>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</si>
  <si>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</si>
  <si>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</si>
  <si>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</si>
  <si>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</si>
  <si>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</si>
  <si>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</si>
  <si>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</si>
  <si>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</si>
  <si>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</si>
  <si>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</si>
  <si>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</si>
  <si>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</si>
  <si>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</si>
  <si>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</si>
  <si>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</si>
  <si>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</si>
  <si>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</si>
  <si>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</si>
  <si>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</si>
  <si>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</si>
  <si>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</si>
  <si>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</si>
  <si>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</si>
  <si>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</si>
  <si>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</si>
  <si>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</si>
  <si>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</si>
  <si>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</si>
  <si>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</si>
  <si>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</si>
  <si>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</si>
  <si>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</si>
  <si>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</si>
  <si>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</si>
  <si>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</si>
  <si>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</si>
  <si>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</si>
  <si>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</si>
  <si>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</si>
  <si>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</si>
  <si>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</si>
  <si>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</si>
  <si>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</si>
  <si>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</si>
  <si>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</si>
  <si>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</si>
  <si>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</si>
  <si>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</si>
  <si>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</si>
  <si>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</si>
  <si>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</si>
  <si>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</si>
  <si>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</si>
  <si>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</si>
  <si>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</si>
  <si>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</si>
  <si>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</si>
  <si>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</si>
  <si>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</si>
  <si>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</si>
  <si>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</si>
  <si>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</si>
  <si>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</si>
  <si>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</si>
  <si>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</si>
  <si>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</si>
  <si>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</si>
  <si>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</si>
  <si>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</si>
  <si>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</si>
  <si>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</si>
  <si>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</si>
  <si>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</si>
  <si>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</si>
  <si>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</si>
  <si>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</si>
  <si>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</si>
  <si>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</si>
  <si>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</si>
  <si>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</si>
  <si>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</si>
  <si>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</si>
  <si>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</si>
  <si>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</si>
  <si>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</si>
  <si>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</si>
  <si>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</si>
  <si>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</si>
  <si>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</si>
  <si>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</si>
  <si>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</si>
  <si>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</si>
  <si>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</si>
  <si>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</si>
  <si>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</si>
  <si>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</si>
  <si>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</si>
  <si>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</si>
  <si>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</si>
  <si>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</si>
  <si>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</si>
  <si>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</si>
  <si>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</si>
  <si>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</si>
  <si>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</si>
  <si>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</si>
  <si>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</si>
  <si>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</si>
  <si>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</si>
  <si>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</si>
  <si>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</si>
  <si>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</si>
  <si>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</si>
  <si>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</si>
  <si>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</si>
  <si>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</si>
  <si>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</si>
  <si>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</si>
  <si>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</si>
  <si>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</si>
  <si>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</si>
  <si>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</si>
  <si>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</si>
  <si>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</si>
  <si>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</si>
  <si>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</si>
  <si>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</si>
  <si>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</si>
  <si>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</si>
  <si>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</si>
  <si>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</si>
  <si>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</si>
  <si>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</si>
  <si>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</si>
  <si>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</si>
  <si>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</si>
  <si>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</si>
  <si>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</si>
  <si>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</si>
  <si>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</si>
  <si>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</si>
  <si>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</si>
  <si>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</si>
  <si>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</si>
  <si>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</si>
  <si>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</si>
  <si>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</si>
  <si>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</si>
  <si>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</si>
  <si>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</si>
  <si>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</si>
  <si>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</si>
  <si>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</si>
  <si>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</si>
  <si>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</si>
  <si>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</si>
  <si>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</si>
  <si>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</si>
  <si>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</si>
  <si>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</si>
  <si>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</si>
  <si>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</si>
  <si>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</si>
  <si>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</si>
  <si>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</si>
  <si>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</si>
  <si>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</si>
  <si>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</si>
  <si>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</si>
  <si>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</si>
  <si>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</si>
  <si>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</si>
  <si>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</si>
  <si>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</si>
  <si>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</si>
  <si>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</si>
  <si>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</si>
  <si>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</si>
  <si>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</si>
  <si>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</si>
  <si>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</si>
  <si>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</si>
  <si>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</si>
  <si>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</si>
  <si>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</si>
  <si>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</si>
  <si>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</si>
  <si>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</si>
  <si>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</si>
  <si>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</si>
  <si>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</si>
  <si>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</si>
  <si>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</si>
  <si>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</si>
  <si>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</si>
  <si>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</si>
  <si>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</si>
  <si>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</si>
  <si>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</si>
  <si>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</si>
  <si>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</si>
  <si>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</si>
  <si>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</si>
  <si>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</si>
  <si>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</si>
  <si>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</si>
  <si>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</si>
  <si>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</si>
  <si>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</si>
  <si>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</si>
  <si>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</si>
  <si>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</si>
  <si>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</si>
  <si>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</si>
  <si>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</si>
  <si>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</si>
  <si>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</si>
  <si>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</si>
  <si>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</si>
  <si>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</si>
  <si>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</si>
  <si>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</si>
  <si>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</si>
  <si>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</si>
  <si>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</si>
  <si>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</si>
  <si>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</si>
  <si>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</si>
  <si>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</si>
  <si>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</si>
  <si>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</si>
  <si>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</si>
  <si>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</si>
  <si>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</si>
  <si>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</si>
  <si>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</si>
  <si>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</si>
  <si>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</si>
  <si>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</si>
  <si>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</si>
  <si>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</si>
  <si>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</si>
  <si>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</si>
  <si>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</si>
  <si>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</si>
  <si>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</si>
  <si>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</si>
  <si>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</si>
  <si>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</si>
  <si>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</si>
  <si>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</si>
  <si>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</si>
  <si>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</si>
  <si>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</si>
  <si>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</si>
  <si>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</si>
  <si>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</si>
  <si>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</si>
  <si>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</si>
  <si>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</si>
  <si>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</si>
  <si>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</si>
  <si>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</si>
  <si>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</si>
  <si>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</si>
  <si>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</si>
  <si>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</si>
  <si>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</si>
  <si>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</si>
  <si>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</si>
  <si>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</si>
  <si>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</si>
  <si>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</si>
  <si>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</si>
  <si>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</si>
  <si>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</si>
  <si>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</si>
  <si>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</si>
  <si>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</si>
  <si>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</si>
  <si>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</si>
  <si>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</si>
  <si>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</si>
  <si>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</si>
  <si>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</si>
  <si>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</si>
  <si>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</si>
  <si>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</si>
  <si>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</si>
  <si>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</si>
  <si>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</si>
  <si>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</si>
  <si>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</si>
  <si>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</si>
  <si>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</si>
  <si>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</si>
  <si>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</si>
  <si>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</si>
  <si>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</si>
  <si>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</si>
  <si>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</si>
  <si>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</si>
  <si>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</si>
  <si>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</si>
  <si>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</si>
  <si>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</si>
  <si>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</si>
  <si>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</si>
  <si>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</si>
  <si>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</si>
  <si>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</si>
  <si>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</si>
  <si>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</si>
  <si>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</si>
  <si>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</si>
  <si>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</si>
  <si>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</si>
  <si>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</si>
  <si>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</si>
  <si>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</si>
  <si>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</si>
  <si>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</si>
  <si>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</si>
  <si>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</si>
  <si>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</si>
  <si>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</si>
  <si>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</si>
  <si>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</si>
  <si>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</si>
  <si>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</si>
  <si>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</si>
  <si>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</si>
  <si>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</si>
  <si>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</si>
  <si>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</si>
  <si>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</si>
  <si>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</si>
  <si>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</si>
  <si>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</si>
  <si>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</si>
  <si>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</si>
  <si>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</si>
  <si>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</si>
  <si>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</si>
  <si>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</si>
  <si>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</si>
  <si>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</si>
  <si>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</si>
  <si>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</si>
  <si>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</si>
  <si>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</si>
  <si>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</si>
  <si>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</si>
  <si>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</si>
  <si>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</si>
  <si>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</si>
  <si>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</si>
  <si>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</si>
  <si>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</si>
  <si>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</si>
  <si>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</si>
  <si>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</si>
  <si>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</si>
  <si>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</si>
  <si>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</si>
  <si>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</si>
  <si>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</si>
  <si>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</si>
  <si>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</si>
  <si>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</si>
  <si>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</si>
  <si>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</si>
  <si>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</si>
  <si>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</si>
  <si>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</si>
  <si>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</si>
  <si>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</si>
  <si>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</si>
  <si>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</si>
  <si>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</si>
  <si>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</si>
  <si>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</si>
  <si>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</si>
  <si>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</si>
  <si>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</si>
  <si>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</si>
  <si>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</si>
  <si>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</si>
  <si>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</si>
  <si>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</si>
  <si>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</si>
  <si>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</si>
  <si>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</si>
  <si>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</si>
  <si>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</si>
  <si>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</si>
  <si>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</si>
  <si>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</si>
  <si>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</si>
  <si>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</si>
  <si>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</si>
  <si>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</si>
  <si>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</si>
  <si>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</si>
  <si>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</si>
  <si>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</si>
  <si>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</si>
  <si>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</si>
  <si>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</si>
  <si>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</si>
  <si>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</si>
  <si>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</si>
  <si>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</si>
  <si>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</si>
  <si>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</si>
  <si>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</si>
  <si>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</si>
  <si>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</si>
  <si>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</si>
  <si>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</si>
  <si>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</si>
  <si>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</si>
  <si>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</si>
  <si>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</si>
  <si>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</si>
  <si>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</si>
  <si>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</si>
  <si>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</si>
  <si>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</si>
  <si>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</si>
  <si>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</si>
  <si>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</si>
  <si>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</si>
  <si>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</si>
  <si>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</si>
  <si>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</si>
  <si>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</si>
  <si>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</si>
  <si>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</si>
  <si>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</si>
  <si>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</si>
  <si>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</si>
  <si>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</si>
  <si>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</si>
  <si>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</si>
  <si>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</si>
  <si>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</si>
  <si>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</si>
  <si>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</si>
  <si>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</si>
  <si>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</si>
  <si>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</si>
  <si>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</si>
  <si>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</si>
  <si>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</si>
  <si>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</si>
  <si>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</si>
  <si>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</si>
  <si>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</si>
  <si>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</si>
  <si>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</si>
  <si>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</si>
  <si>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</si>
  <si>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</si>
  <si>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</si>
  <si>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</si>
  <si>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</si>
  <si>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</si>
  <si>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</si>
  <si>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</si>
  <si>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</si>
  <si>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</si>
  <si>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</si>
  <si>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</si>
  <si>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</si>
  <si>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</si>
  <si>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</si>
  <si>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</si>
  <si>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</si>
  <si>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</si>
  <si>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</si>
  <si>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</si>
  <si>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</si>
  <si>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</si>
  <si>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</si>
  <si>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</si>
  <si>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</si>
  <si>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</si>
  <si>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</si>
  <si>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</si>
  <si>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</si>
  <si>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</si>
  <si>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</si>
  <si>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</si>
  <si>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</si>
  <si>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</si>
  <si>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</si>
  <si>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</si>
  <si>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</si>
  <si>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</si>
  <si>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</si>
  <si>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</si>
  <si>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</si>
  <si>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</si>
  <si>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</si>
  <si>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</si>
  <si>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</si>
  <si>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</si>
  <si>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</si>
  <si>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</si>
  <si>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</si>
  <si>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</si>
  <si>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</si>
  <si>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</si>
  <si>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</si>
  <si>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</si>
  <si>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</si>
  <si>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</si>
  <si>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</si>
  <si>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</si>
  <si>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</si>
  <si>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</si>
  <si>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</si>
  <si>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</si>
  <si>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</si>
  <si>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</si>
  <si>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</si>
  <si>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</si>
  <si>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</si>
  <si>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</si>
  <si>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</si>
  <si>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</si>
  <si>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</si>
  <si>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</si>
  <si>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</si>
  <si>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</si>
  <si>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</si>
  <si>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</si>
  <si>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</si>
  <si>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</si>
  <si>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</si>
  <si>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</si>
  <si>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</si>
  <si>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</si>
  <si>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</si>
  <si>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</si>
  <si>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</si>
  <si>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</si>
  <si>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</si>
  <si>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</si>
  <si>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</si>
  <si>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</si>
  <si>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</si>
  <si>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</si>
  <si>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</si>
  <si>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</si>
  <si>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</si>
  <si>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</si>
  <si>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</si>
  <si>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</si>
  <si>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</si>
  <si>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</si>
  <si>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</si>
  <si>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</si>
  <si>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</si>
  <si>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</si>
  <si>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</si>
  <si>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</si>
  <si>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</si>
  <si>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</si>
  <si>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</si>
  <si>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</si>
  <si>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</si>
  <si>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</si>
  <si>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</si>
  <si>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</si>
  <si>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</si>
  <si>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</si>
  <si>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</si>
  <si>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</si>
  <si>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</si>
  <si>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</si>
  <si>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</si>
  <si>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</si>
  <si>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</si>
  <si>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</si>
  <si>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</si>
  <si>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</si>
  <si>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</si>
  <si>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</si>
  <si>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</si>
  <si>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</si>
  <si>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</si>
  <si>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</si>
  <si>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</si>
  <si>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</si>
  <si>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</si>
  <si>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</si>
  <si>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</si>
  <si>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</si>
  <si>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</si>
  <si>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</si>
  <si>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</si>
  <si>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</si>
  <si>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</si>
  <si>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</si>
  <si>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</si>
  <si>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</si>
  <si>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</si>
  <si>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</si>
  <si>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</si>
  <si>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</si>
  <si>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</si>
  <si>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</si>
  <si>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</si>
  <si>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</si>
  <si>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</si>
  <si>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</si>
  <si>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</si>
  <si>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</si>
  <si>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</si>
  <si>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</si>
  <si>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</si>
  <si>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</si>
  <si>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</si>
  <si>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</si>
  <si>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</si>
  <si>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</si>
  <si>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</si>
  <si>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</si>
  <si>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</si>
  <si>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</si>
  <si>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</si>
  <si>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</si>
  <si>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</si>
  <si>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</si>
  <si>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</si>
  <si>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</si>
  <si>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</si>
  <si>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</si>
  <si>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</si>
  <si>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</si>
  <si>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</si>
  <si>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</si>
  <si>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</si>
  <si>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</si>
  <si>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</si>
  <si>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</si>
  <si>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</si>
  <si>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</si>
  <si>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</si>
  <si>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</si>
  <si>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</si>
  <si>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</si>
  <si>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</si>
  <si>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</si>
  <si>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</si>
  <si>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</si>
  <si>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</si>
  <si>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</si>
  <si>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</si>
  <si>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</si>
  <si>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</si>
  <si>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</si>
  <si>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</si>
  <si>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</si>
  <si>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</si>
  <si>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</si>
  <si>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</si>
  <si>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</si>
  <si>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</si>
  <si>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</si>
  <si>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</si>
  <si>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</si>
  <si>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</si>
  <si>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</si>
  <si>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</si>
  <si>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</si>
  <si>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</si>
  <si>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</si>
  <si>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</si>
  <si>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</si>
  <si>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</si>
  <si>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</si>
  <si>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</si>
  <si>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</si>
  <si>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</si>
  <si>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</si>
  <si>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</si>
  <si>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</si>
  <si>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</si>
  <si>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</si>
  <si>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</si>
  <si>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</si>
  <si>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</si>
  <si>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</si>
  <si>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</si>
  <si>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</si>
  <si>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</si>
  <si>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</si>
  <si>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</si>
  <si>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</si>
  <si>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</si>
  <si>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</si>
  <si>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</si>
  <si>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</si>
  <si>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</si>
  <si>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</si>
  <si>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</si>
  <si>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</si>
  <si>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</si>
  <si>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</si>
  <si>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</si>
  <si>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</si>
  <si>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</si>
  <si>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</si>
  <si>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</si>
  <si>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</si>
  <si>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</si>
  <si>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</si>
  <si>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</si>
  <si>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</si>
  <si>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</si>
  <si>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</si>
  <si>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</si>
  <si>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</si>
  <si>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</si>
  <si>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</si>
  <si>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</si>
  <si>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</si>
  <si>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</si>
  <si>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</si>
  <si>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</si>
  <si>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</si>
  <si>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</si>
  <si>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</si>
  <si>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</si>
  <si>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</si>
  <si>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</si>
  <si>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</si>
  <si>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</si>
  <si>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</si>
  <si>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</si>
  <si>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</si>
  <si>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</si>
  <si>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</si>
  <si>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</si>
  <si>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</si>
  <si>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</si>
  <si>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</si>
  <si>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</si>
  <si>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</si>
  <si>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</si>
  <si>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</si>
  <si>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</si>
  <si>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</si>
  <si>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</si>
  <si>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</si>
  <si>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</si>
  <si>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</si>
  <si>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</si>
  <si>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</si>
  <si>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</si>
  <si>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</si>
  <si>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</si>
  <si>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</si>
  <si>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</si>
  <si>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</si>
  <si>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</si>
  <si>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</si>
  <si>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</si>
  <si>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</si>
  <si>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</si>
  <si>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</si>
  <si>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</si>
  <si>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</si>
  <si>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</si>
  <si>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</si>
  <si>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</si>
  <si>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</si>
  <si>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</si>
  <si>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</si>
  <si>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</si>
  <si>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</si>
  <si>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</si>
  <si>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</si>
  <si>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</si>
  <si>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</si>
  <si>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</si>
  <si>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</si>
  <si>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</si>
  <si>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</si>
  <si>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</si>
  <si>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</si>
  <si>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</si>
  <si>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</si>
  <si>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</si>
  <si>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</si>
  <si>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</si>
  <si>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</si>
  <si>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</si>
  <si>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</si>
  <si>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</si>
  <si>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</si>
  <si>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</si>
  <si>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</si>
  <si>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</si>
  <si>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</si>
  <si>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</si>
  <si>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</si>
  <si>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</si>
  <si>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</si>
  <si>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</si>
  <si>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</si>
  <si>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</si>
  <si>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</si>
  <si>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</si>
  <si>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</si>
  <si>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</si>
  <si>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</si>
  <si>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</si>
  <si>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</si>
  <si>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</si>
  <si>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</si>
  <si>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</si>
  <si>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</si>
  <si>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</si>
  <si>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</si>
  <si>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</si>
  <si>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</si>
  <si>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</si>
  <si>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</si>
  <si>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</si>
  <si>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</si>
  <si>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</si>
  <si>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</si>
  <si>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</si>
  <si>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</si>
  <si>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</si>
  <si>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</si>
  <si>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</si>
  <si>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</si>
  <si>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</si>
  <si>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</si>
  <si>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</si>
  <si>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</si>
  <si>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</si>
  <si>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</si>
  <si>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</si>
  <si>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</si>
  <si>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</si>
  <si>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</si>
  <si>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</si>
  <si>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</si>
  <si>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</si>
  <si>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</si>
  <si>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</si>
  <si>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</si>
  <si>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</si>
  <si>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</si>
  <si>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</si>
  <si>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</si>
  <si>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</si>
  <si>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</si>
  <si>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</si>
  <si>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</si>
  <si>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</si>
  <si>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</si>
  <si>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</si>
  <si>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</si>
  <si>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</si>
  <si>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</si>
  <si>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</si>
  <si>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</si>
  <si>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</si>
  <si>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</si>
  <si>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</si>
  <si>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</si>
  <si>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</si>
  <si>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</si>
  <si>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</si>
  <si>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</si>
  <si>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</si>
  <si>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</si>
  <si>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</si>
  <si>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</si>
  <si>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</si>
  <si>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</si>
  <si>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</si>
  <si>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</si>
  <si>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</si>
  <si>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</si>
  <si>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</si>
  <si>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</si>
  <si>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</si>
  <si>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</si>
  <si>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</si>
  <si>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</si>
  <si>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</si>
  <si>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</si>
  <si>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</si>
  <si>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</si>
  <si>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</si>
  <si>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</si>
  <si>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</si>
  <si>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</si>
  <si>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</si>
  <si>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</si>
  <si>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</si>
  <si>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</si>
  <si>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</si>
  <si>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</si>
  <si>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</si>
  <si>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</si>
  <si>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</si>
  <si>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</si>
  <si>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</si>
  <si>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</si>
  <si>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</si>
  <si>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</si>
  <si>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</si>
  <si>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</si>
  <si>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</si>
  <si>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</si>
  <si>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</si>
  <si>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</si>
  <si>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</si>
  <si>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</si>
  <si>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</si>
  <si>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</si>
  <si>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</si>
  <si>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</si>
  <si>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</si>
  <si>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</si>
  <si>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</si>
  <si>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</si>
  <si>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</si>
  <si>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</si>
  <si>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</si>
  <si>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</si>
  <si>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</si>
  <si>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</si>
  <si>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</si>
  <si>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</si>
  <si>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</si>
  <si>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</si>
  <si>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</si>
  <si>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</si>
  <si>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</si>
  <si>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</si>
  <si>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</si>
  <si>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</si>
  <si>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</si>
  <si>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</si>
  <si>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</si>
  <si>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</si>
  <si>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</si>
  <si>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</si>
  <si>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</si>
  <si>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</si>
  <si>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</si>
  <si>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</si>
  <si>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</si>
  <si>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</si>
  <si>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</si>
  <si>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</si>
  <si>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</si>
  <si>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</si>
  <si>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</si>
  <si>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</si>
  <si>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</si>
  <si>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</si>
  <si>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</si>
  <si>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</si>
  <si>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</si>
  <si>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</si>
  <si>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</si>
  <si>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</si>
  <si>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</si>
  <si>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</si>
  <si>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</si>
  <si>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</si>
  <si>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</si>
  <si>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</si>
  <si>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</si>
  <si>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</si>
  <si>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</si>
  <si>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</si>
  <si>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</si>
  <si>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</si>
  <si>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</si>
  <si>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</si>
  <si>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</si>
  <si>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</si>
  <si>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</si>
  <si>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</si>
  <si>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</si>
  <si>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</si>
  <si>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</si>
  <si>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</si>
  <si>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</si>
  <si>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</si>
  <si>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</si>
  <si>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</si>
  <si>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</si>
  <si>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</si>
  <si>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</si>
  <si>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</si>
  <si>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</si>
  <si>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</si>
  <si>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</si>
  <si>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</si>
  <si>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</si>
  <si>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</si>
  <si>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</si>
  <si>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</si>
  <si>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</si>
  <si>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</si>
  <si>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</si>
  <si>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</si>
  <si>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</si>
  <si>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</si>
  <si>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</si>
  <si>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</si>
  <si>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</si>
  <si>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</si>
  <si>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</si>
  <si>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</si>
  <si>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</si>
  <si>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</si>
  <si>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</si>
  <si>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</si>
  <si>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</si>
  <si>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</si>
  <si>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</si>
  <si>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</si>
  <si>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</si>
  <si>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</si>
  <si>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</si>
  <si>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</si>
  <si>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</si>
  <si>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</si>
  <si>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</si>
  <si>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</si>
  <si>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</si>
  <si>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</si>
  <si>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</si>
  <si>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</si>
  <si>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</si>
  <si>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</si>
  <si>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</si>
  <si>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</si>
  <si>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</si>
  <si>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</si>
  <si>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</si>
  <si>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</si>
  <si>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</si>
  <si>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</si>
  <si>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</si>
  <si>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</si>
  <si>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</si>
  <si>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</si>
  <si>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</si>
  <si>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</si>
  <si>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</si>
  <si>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</si>
  <si>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</si>
  <si>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</si>
  <si>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</si>
  <si>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</si>
  <si>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</si>
  <si>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</si>
  <si>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</si>
  <si>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</si>
  <si>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</si>
  <si>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</si>
  <si>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</si>
  <si>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</si>
  <si>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</si>
  <si>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</si>
  <si>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</si>
  <si>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</si>
  <si>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</si>
  <si>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</si>
  <si>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</si>
  <si>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</si>
  <si>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</si>
  <si>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</si>
  <si>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</si>
  <si>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</si>
  <si>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</si>
  <si>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</si>
  <si>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</si>
  <si>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</si>
  <si>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</si>
  <si>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</si>
  <si>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</si>
  <si>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</si>
  <si>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</si>
  <si>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</si>
  <si>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</si>
  <si>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</si>
  <si>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</si>
  <si>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</si>
  <si>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</si>
  <si>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</si>
  <si>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</si>
  <si>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</si>
  <si>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</si>
  <si>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</si>
  <si>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</si>
  <si>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</si>
  <si>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</si>
  <si>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</si>
  <si>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</si>
  <si>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</si>
  <si>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</si>
  <si>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</si>
  <si>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</si>
  <si>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</si>
  <si>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</si>
  <si>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</si>
  <si>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</si>
  <si>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</si>
  <si>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</si>
  <si>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</si>
  <si>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</si>
  <si>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</si>
  <si>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</si>
  <si>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</si>
  <si>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</si>
  <si>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</si>
  <si>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</si>
  <si>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</si>
  <si>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</si>
  <si>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</si>
  <si>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</si>
  <si>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</si>
  <si>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</si>
  <si>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</si>
  <si>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</si>
  <si>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</si>
  <si>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</si>
  <si>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</si>
  <si>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</si>
  <si>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</si>
  <si>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</si>
  <si>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</si>
  <si>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</si>
  <si>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</si>
  <si>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</si>
  <si>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</si>
  <si>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</si>
  <si>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</si>
  <si>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</si>
  <si>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</si>
  <si>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</si>
  <si>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</si>
  <si>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</si>
  <si>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</si>
  <si>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</si>
  <si>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</si>
  <si>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</si>
  <si>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</si>
  <si>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</si>
  <si>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</si>
  <si>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</si>
  <si>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</si>
  <si>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</si>
  <si>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</si>
  <si>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</si>
  <si>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</si>
  <si>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</si>
  <si>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</si>
  <si>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</si>
  <si>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</si>
  <si>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</si>
  <si>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</si>
  <si>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</si>
  <si>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</si>
  <si>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</si>
  <si>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</si>
  <si>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</si>
  <si>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</si>
  <si>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</si>
  <si>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</si>
  <si>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</si>
  <si>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</si>
  <si>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</si>
  <si>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</si>
  <si>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</si>
  <si>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</si>
  <si>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</si>
  <si>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</si>
  <si>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</si>
  <si>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</si>
  <si>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</si>
  <si>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</si>
  <si>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</si>
  <si>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</si>
  <si>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</si>
  <si>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</si>
  <si>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</si>
  <si>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</si>
  <si>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</si>
  <si>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</si>
  <si>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</si>
  <si>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</si>
  <si>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</si>
  <si>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</si>
  <si>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</si>
  <si>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</si>
  <si>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</si>
  <si>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</si>
  <si>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</si>
  <si>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</si>
  <si>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</si>
  <si>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</si>
  <si>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</si>
  <si>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</si>
  <si>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</si>
  <si>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</si>
  <si>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</si>
  <si>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</si>
  <si>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</si>
  <si>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</si>
  <si>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</si>
  <si>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</si>
  <si>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</si>
  <si>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</si>
  <si>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</si>
  <si>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</si>
  <si>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</si>
  <si>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</si>
  <si>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</si>
  <si>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</si>
  <si>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</si>
  <si>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</si>
  <si>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</si>
  <si>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</si>
  <si>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</si>
  <si>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</si>
  <si>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</si>
  <si>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</si>
  <si>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</si>
  <si>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</si>
  <si>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</si>
  <si>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</si>
  <si>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</si>
  <si>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</si>
  <si>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</si>
  <si>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</si>
  <si>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</si>
  <si>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</si>
  <si>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</si>
  <si>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</si>
  <si>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</si>
  <si>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</si>
  <si>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</si>
  <si>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</si>
  <si>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</si>
  <si>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</si>
  <si>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</si>
  <si>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</si>
  <si>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</si>
  <si>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</si>
  <si>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</si>
  <si>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</si>
  <si>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</si>
  <si>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</si>
  <si>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</si>
  <si>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</si>
  <si>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</si>
  <si>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</si>
  <si>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</si>
  <si>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</si>
  <si>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</si>
  <si>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</si>
  <si>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</si>
  <si>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</si>
  <si>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</si>
  <si>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</si>
  <si>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</si>
  <si>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</si>
  <si>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</si>
  <si>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</si>
  <si>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</si>
  <si>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</si>
  <si>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</si>
  <si>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</si>
  <si>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</si>
  <si>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</si>
  <si>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</si>
  <si>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</si>
  <si>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</si>
  <si>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</si>
  <si>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</si>
  <si>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</si>
  <si>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</si>
  <si>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</si>
  <si>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</si>
  <si>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</si>
  <si>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</si>
  <si>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</si>
  <si>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</si>
  <si>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</si>
  <si>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</si>
  <si>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</si>
  <si>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</si>
  <si>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</si>
  <si>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</si>
  <si>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</si>
  <si>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</si>
  <si>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</si>
  <si>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</si>
  <si>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</si>
  <si>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</si>
  <si>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</si>
  <si>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</si>
  <si>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</si>
  <si>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</si>
  <si>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</si>
  <si>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</si>
  <si>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</si>
  <si>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</si>
  <si>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</si>
  <si>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</si>
  <si>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</si>
  <si>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</si>
  <si>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</si>
  <si>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</si>
  <si>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</si>
  <si>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</si>
  <si>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</si>
  <si>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</si>
  <si>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</si>
  <si>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</si>
  <si>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</si>
  <si>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</si>
  <si>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</si>
  <si>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</si>
  <si>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</si>
  <si>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</si>
  <si>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</si>
  <si>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</si>
  <si>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</si>
  <si>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</si>
  <si>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</si>
  <si>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</si>
  <si>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</si>
  <si>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</si>
  <si>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</si>
  <si>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</si>
  <si>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</si>
  <si>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</si>
  <si>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</si>
  <si>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</si>
  <si>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</si>
  <si>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</si>
  <si>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</si>
  <si>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</si>
  <si>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</si>
  <si>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</si>
  <si>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</si>
  <si>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</si>
  <si>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</si>
  <si>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</si>
  <si>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</si>
  <si>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</si>
  <si>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</si>
  <si>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</si>
  <si>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</si>
  <si>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</si>
  <si>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</si>
  <si>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</si>
  <si>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</si>
  <si>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</si>
  <si>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</si>
  <si>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</si>
  <si>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</si>
  <si>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</si>
  <si>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</si>
  <si>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</si>
  <si>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</si>
  <si>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</si>
  <si>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</si>
  <si>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</si>
  <si>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</si>
  <si>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</si>
  <si>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</si>
  <si>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</si>
  <si>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</si>
  <si>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</si>
  <si>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</si>
  <si>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</si>
  <si>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</si>
  <si>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</si>
  <si>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</si>
  <si>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</si>
  <si>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</si>
  <si>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</si>
  <si>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</si>
  <si>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</si>
  <si>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</si>
  <si>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</si>
  <si>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</si>
  <si>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</si>
  <si>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</si>
  <si>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</si>
  <si>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</si>
  <si>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</si>
  <si>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</si>
  <si>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</si>
  <si>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</si>
  <si>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</si>
  <si>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</si>
  <si>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</si>
  <si>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</si>
  <si>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</si>
  <si>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</si>
  <si>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</si>
  <si>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</si>
  <si>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</si>
  <si>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</si>
  <si>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</si>
  <si>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</si>
  <si>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</si>
  <si>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</si>
  <si>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</si>
  <si>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</si>
  <si>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</si>
  <si>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</si>
  <si>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</si>
  <si>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</si>
  <si>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</si>
  <si>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</si>
  <si>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</si>
  <si>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</si>
  <si>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</si>
  <si>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</si>
  <si>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</si>
  <si>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</si>
  <si>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</si>
  <si>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</si>
  <si>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</si>
  <si>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</si>
  <si>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</si>
  <si>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</si>
  <si>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</si>
  <si>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</si>
  <si>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</si>
  <si>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</si>
  <si>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</si>
  <si>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</si>
  <si>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</si>
  <si>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</si>
  <si>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</si>
  <si>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</si>
  <si>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</si>
  <si>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</si>
  <si>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</si>
  <si>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</si>
  <si>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</si>
  <si>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</si>
  <si>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</si>
  <si>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</si>
  <si>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</si>
  <si>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</si>
  <si>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</si>
  <si>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</si>
  <si>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</si>
  <si>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</si>
  <si>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</si>
  <si>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</si>
  <si>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</si>
  <si>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</si>
  <si>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</si>
  <si>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</si>
  <si>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</si>
  <si>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</si>
  <si>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</si>
  <si>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</si>
  <si>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</si>
  <si>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</si>
  <si>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</si>
  <si>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</si>
  <si>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</si>
  <si>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</si>
  <si>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</si>
  <si>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</si>
  <si>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</si>
  <si>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</si>
  <si>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</si>
  <si>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</si>
  <si>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</si>
  <si>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</si>
  <si>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</si>
  <si>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</si>
  <si>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</si>
  <si>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</si>
  <si>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</si>
  <si>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</si>
  <si>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</si>
  <si>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</si>
  <si>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</si>
  <si>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</si>
  <si>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</si>
  <si>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</si>
  <si>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</si>
  <si>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</si>
  <si>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</si>
  <si>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</si>
  <si>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</si>
  <si>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</si>
  <si>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</si>
  <si>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</si>
  <si>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</si>
  <si>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</si>
  <si>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</si>
  <si>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</si>
  <si>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</si>
  <si>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</si>
  <si>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</si>
  <si>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</si>
  <si>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</si>
  <si>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</si>
  <si>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</si>
  <si>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</si>
  <si>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</si>
  <si>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</si>
  <si>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</si>
  <si>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</si>
  <si>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</si>
  <si>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</si>
  <si>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</si>
  <si>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</si>
  <si>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</si>
  <si>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</si>
  <si>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</si>
  <si>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</si>
  <si>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</si>
  <si>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</si>
  <si>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</si>
  <si>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</si>
  <si>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</si>
  <si>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</si>
  <si>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</si>
  <si>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</si>
  <si>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</si>
  <si>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</si>
  <si>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</si>
  <si>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</si>
  <si>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</si>
  <si>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</si>
  <si>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</si>
  <si>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</si>
  <si>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</si>
  <si>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</si>
  <si>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</si>
  <si>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</si>
  <si>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</si>
  <si>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</si>
  <si>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</si>
  <si>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</si>
  <si>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</si>
  <si>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</si>
  <si>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</si>
  <si>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</si>
  <si>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</si>
  <si>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</si>
  <si>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</si>
  <si>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</si>
  <si>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</si>
  <si>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</si>
  <si>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</si>
  <si>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</si>
  <si>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</si>
  <si>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</si>
  <si>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</si>
  <si>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</si>
  <si>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</si>
  <si>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</si>
  <si>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</si>
  <si>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</si>
  <si>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</si>
  <si>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</si>
  <si>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</si>
  <si>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</si>
  <si>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</si>
  <si>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</si>
  <si>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</si>
  <si>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</si>
  <si>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</si>
  <si>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</si>
  <si>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</si>
  <si>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</si>
  <si>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</si>
  <si>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</si>
  <si>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</si>
  <si>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</si>
  <si>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</si>
  <si>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</si>
  <si>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</si>
  <si>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</si>
  <si>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</si>
  <si>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</si>
  <si>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</si>
  <si>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</si>
  <si>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</si>
  <si>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</si>
  <si>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</si>
  <si>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</si>
  <si>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</si>
  <si>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</si>
  <si>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</si>
  <si>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</si>
  <si>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</si>
  <si>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</si>
  <si>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</si>
  <si>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</si>
  <si>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</si>
  <si>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</si>
  <si>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</si>
  <si>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</si>
  <si>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</si>
  <si>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</si>
  <si>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</si>
  <si>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</si>
  <si>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</si>
  <si>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</si>
  <si>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</si>
  <si>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</si>
  <si>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</si>
  <si>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</si>
  <si>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</si>
  <si>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</si>
  <si>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</si>
  <si>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</si>
  <si>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</si>
  <si>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</si>
  <si>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</si>
  <si>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</si>
  <si>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</si>
  <si>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</si>
  <si>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</si>
  <si>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</si>
  <si>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</si>
  <si>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</si>
  <si>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</si>
  <si>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</si>
  <si>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</si>
  <si>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</si>
  <si>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</si>
  <si>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</si>
  <si>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</si>
  <si>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</si>
  <si>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</si>
  <si>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</si>
  <si>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</si>
  <si>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</si>
  <si>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</si>
  <si>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</si>
  <si>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</si>
  <si>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</si>
  <si>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</si>
  <si>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</si>
  <si>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</si>
  <si>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</si>
  <si>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</si>
  <si>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</si>
  <si>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</si>
  <si>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</si>
  <si>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</si>
  <si>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</si>
  <si>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</si>
  <si>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</si>
  <si>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</si>
  <si>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</si>
  <si>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</si>
  <si>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</si>
  <si>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</si>
  <si>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</si>
  <si>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</si>
  <si>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</si>
  <si>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</si>
  <si>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</si>
  <si>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</si>
  <si>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</si>
  <si>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</si>
  <si>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</si>
  <si>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</si>
  <si>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</si>
  <si>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</si>
  <si>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</si>
  <si>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</si>
  <si>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</si>
  <si>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</si>
  <si>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</si>
  <si>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</si>
  <si>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</si>
  <si>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</si>
  <si>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</si>
  <si>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</si>
  <si>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</si>
  <si>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</si>
  <si>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</si>
  <si>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</si>
  <si>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</si>
  <si>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</si>
  <si>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</si>
  <si>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</si>
  <si>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</si>
  <si>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</si>
  <si>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</si>
  <si>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</si>
  <si>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</si>
  <si>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</si>
  <si>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</si>
  <si>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</si>
  <si>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</si>
  <si>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</si>
  <si>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</si>
  <si>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</si>
  <si>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</si>
  <si>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</si>
  <si>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</si>
  <si>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</si>
  <si>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</si>
  <si>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</si>
  <si>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</si>
  <si>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</si>
  <si>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</si>
  <si>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</si>
  <si>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</si>
  <si>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</si>
  <si>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</si>
  <si>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</si>
  <si>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</si>
  <si>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</si>
  <si>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</si>
  <si>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</si>
  <si>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</si>
  <si>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</si>
  <si>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</si>
  <si>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</si>
  <si>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</si>
  <si>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</si>
  <si>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</si>
  <si>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</si>
  <si>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</si>
  <si>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</si>
  <si>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</si>
  <si>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</si>
  <si>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</si>
  <si>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</si>
  <si>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</si>
  <si>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</si>
  <si>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</si>
  <si>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</si>
  <si>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</si>
  <si>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</si>
  <si>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</si>
  <si>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</si>
  <si>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</si>
  <si>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</si>
  <si>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</si>
  <si>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</si>
  <si>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</si>
  <si>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</si>
  <si>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</si>
  <si>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</si>
  <si>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</si>
  <si>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</si>
  <si>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</si>
  <si>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</si>
  <si>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</si>
  <si>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</si>
  <si>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</si>
  <si>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</si>
  <si>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</si>
  <si>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</si>
  <si>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</si>
  <si>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</si>
  <si>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</si>
  <si>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</si>
  <si>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</si>
  <si>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</si>
  <si>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</si>
  <si>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</si>
  <si>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</si>
  <si>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</si>
  <si>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</si>
  <si>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</si>
  <si>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</si>
  <si>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</si>
  <si>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</si>
  <si>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</si>
  <si>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</si>
  <si>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</si>
  <si>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</si>
  <si>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</si>
  <si>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</si>
  <si>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</si>
  <si>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</si>
  <si>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</si>
  <si>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</si>
  <si>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</si>
  <si>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</si>
  <si>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</si>
  <si>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</si>
  <si>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</si>
  <si>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</si>
  <si>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</si>
  <si>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</si>
  <si>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</si>
  <si>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</si>
  <si>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</si>
  <si>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</si>
  <si>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</si>
  <si>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</si>
  <si>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</si>
  <si>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</si>
  <si>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</si>
  <si>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</si>
  <si>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</si>
  <si>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</si>
  <si>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</si>
  <si>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</si>
  <si>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</si>
  <si>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</si>
  <si>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</si>
  <si>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</si>
  <si>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</si>
  <si>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</si>
  <si>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</si>
  <si>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</si>
  <si>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</si>
  <si>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</si>
  <si>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</si>
  <si>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</si>
  <si>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</si>
  <si>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</si>
  <si>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</si>
  <si>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</si>
  <si>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</si>
  <si>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</si>
  <si>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</si>
  <si>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</si>
  <si>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</si>
  <si>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</si>
  <si>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</si>
  <si>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</si>
  <si>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</si>
  <si>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</si>
  <si>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</si>
  <si>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</si>
  <si>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</si>
  <si>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</si>
  <si>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</si>
  <si>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</si>
  <si>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</si>
  <si>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</si>
  <si>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</si>
  <si>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</si>
  <si>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</si>
  <si>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</si>
  <si>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</si>
  <si>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</si>
  <si>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</si>
  <si>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</si>
  <si>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</si>
  <si>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</si>
  <si>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</si>
  <si>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</si>
  <si>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</si>
  <si>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</si>
  <si>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</si>
  <si>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</si>
  <si>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</si>
  <si>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</si>
  <si>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</si>
  <si>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</si>
  <si>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</si>
  <si>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</si>
  <si>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</si>
  <si>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</si>
  <si>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</si>
  <si>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</si>
  <si>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</si>
  <si>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</si>
  <si>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</si>
  <si>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</si>
  <si>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</si>
  <si>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</si>
  <si>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</si>
  <si>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</si>
  <si>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</si>
  <si>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</si>
  <si>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</si>
  <si>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</si>
  <si>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</si>
  <si>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</si>
  <si>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</si>
  <si>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</si>
  <si>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</si>
  <si>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</si>
  <si>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</si>
  <si>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</si>
  <si>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</si>
  <si>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</si>
  <si>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</si>
  <si>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</si>
  <si>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</si>
  <si>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</si>
  <si>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</si>
  <si>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</si>
  <si>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</si>
  <si>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</si>
  <si>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</si>
  <si>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</si>
  <si>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</si>
  <si>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</si>
  <si>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</si>
  <si>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</si>
  <si>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</si>
  <si>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</si>
  <si>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</si>
  <si>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</si>
  <si>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</si>
  <si>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</si>
  <si>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</si>
  <si>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</si>
  <si>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</si>
  <si>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</si>
  <si>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</si>
  <si>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</si>
  <si>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</si>
  <si>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</si>
  <si>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</si>
  <si>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</si>
  <si>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</si>
  <si>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</si>
  <si>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</si>
  <si>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</si>
  <si>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</si>
  <si>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</si>
  <si>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</si>
  <si>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</si>
  <si>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</si>
  <si>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</si>
  <si>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</si>
  <si>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</si>
  <si>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</si>
  <si>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</si>
  <si>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</si>
  <si>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</si>
  <si>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</si>
  <si>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</si>
  <si>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</si>
  <si>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</si>
  <si>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</si>
  <si>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</si>
  <si>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</si>
  <si>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</si>
  <si>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</si>
  <si>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</si>
  <si>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</si>
  <si>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</si>
  <si>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</si>
  <si>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</si>
  <si>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</si>
  <si>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</si>
  <si>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</si>
  <si>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</si>
  <si>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</si>
  <si>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</si>
  <si>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</si>
  <si>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</si>
  <si>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</si>
  <si>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</si>
  <si>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</si>
  <si>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</si>
  <si>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</si>
  <si>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</si>
  <si>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</si>
  <si>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</si>
  <si>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</si>
  <si>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</si>
  <si>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</si>
  <si>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</si>
  <si>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</si>
  <si>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</si>
  <si>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</si>
  <si>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</si>
  <si>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</si>
  <si>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</si>
  <si>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</si>
  <si>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</si>
  <si>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</si>
  <si>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</si>
  <si>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</si>
  <si>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</si>
  <si>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</si>
  <si>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</si>
  <si>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</si>
  <si>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</si>
  <si>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</si>
  <si>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</si>
  <si>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</si>
  <si>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</si>
  <si>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</si>
  <si>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</si>
  <si>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</si>
  <si>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</si>
  <si>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</si>
  <si>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</si>
  <si>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</si>
  <si>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</si>
  <si>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</si>
  <si>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</si>
  <si>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</si>
  <si>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</si>
  <si>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</si>
  <si>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</si>
  <si>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</si>
  <si>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</si>
  <si>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</si>
  <si>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</si>
  <si>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</si>
  <si>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</si>
  <si>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</si>
  <si>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</si>
  <si>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</si>
  <si>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</si>
  <si>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</si>
  <si>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</si>
  <si>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</si>
  <si>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</si>
  <si>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</si>
  <si>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</si>
  <si>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</si>
  <si>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</si>
  <si>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</si>
  <si>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</si>
  <si>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</si>
  <si>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</si>
  <si>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</si>
  <si>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</si>
  <si>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</si>
  <si>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</si>
  <si>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</si>
  <si>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</si>
  <si>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</si>
  <si>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</si>
  <si>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</si>
  <si>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</si>
  <si>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</si>
  <si>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</si>
  <si>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</si>
  <si>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</si>
  <si>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</si>
  <si>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</si>
  <si>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</si>
  <si>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</si>
  <si>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</si>
  <si>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</si>
  <si>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</si>
  <si>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</si>
  <si>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</si>
  <si>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</si>
  <si>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</si>
  <si>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</si>
  <si>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</si>
  <si>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</si>
  <si>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</si>
  <si>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</si>
  <si>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</si>
  <si>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</si>
  <si>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</si>
  <si>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</si>
  <si>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</si>
  <si>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</si>
  <si>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</si>
  <si>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</si>
  <si>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</si>
  <si>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</si>
  <si>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</si>
  <si>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</si>
  <si>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</si>
  <si>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</si>
  <si>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</si>
  <si>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</si>
  <si>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</si>
  <si>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</si>
  <si>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</si>
  <si>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</si>
  <si>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</si>
  <si>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</si>
  <si>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</si>
  <si>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</si>
  <si>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</si>
  <si>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</si>
  <si>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</si>
  <si>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</si>
  <si>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</si>
  <si>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</si>
  <si>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</si>
  <si>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</si>
  <si>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</si>
  <si>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</si>
  <si>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</si>
  <si>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</si>
  <si>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</si>
  <si>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</si>
  <si>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</si>
  <si>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</si>
  <si>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</si>
  <si>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</si>
  <si>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</si>
  <si>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</si>
  <si>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</si>
  <si>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</si>
  <si>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</si>
  <si>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</si>
  <si>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</si>
  <si>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</si>
  <si>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</si>
  <si>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</si>
  <si>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</si>
  <si>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</si>
  <si>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</si>
  <si>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</si>
  <si>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</si>
  <si>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</si>
  <si>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</si>
  <si>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</si>
  <si>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</si>
  <si>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</si>
  <si>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</si>
  <si>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</si>
  <si>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</si>
  <si>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</si>
  <si>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</si>
  <si>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</si>
  <si>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</si>
  <si>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</si>
  <si>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</si>
  <si>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</si>
  <si>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</si>
  <si>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</si>
  <si>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</si>
  <si>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</si>
  <si>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</si>
  <si>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</si>
  <si>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</si>
  <si>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</si>
  <si>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</si>
  <si>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</si>
  <si>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</si>
  <si>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</si>
  <si>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</si>
  <si>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</si>
  <si>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</si>
  <si>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</si>
  <si>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</si>
  <si>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</si>
  <si>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</si>
  <si>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</si>
  <si>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</si>
  <si>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</si>
  <si>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</si>
  <si>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</si>
  <si>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</si>
  <si>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</si>
  <si>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</si>
  <si>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</si>
  <si>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</si>
  <si>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</si>
  <si>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</si>
  <si>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</si>
  <si>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</si>
  <si>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</si>
  <si>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</si>
  <si>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</si>
  <si>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</si>
  <si>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</si>
  <si>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</si>
  <si>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</si>
  <si>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</si>
  <si>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</si>
  <si>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</si>
  <si>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</si>
  <si>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</si>
  <si>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</si>
  <si>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</si>
  <si>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</si>
  <si>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</si>
  <si>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</si>
  <si>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</si>
  <si>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</si>
  <si>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</si>
  <si>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</si>
  <si>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</si>
  <si>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</si>
  <si>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</si>
  <si>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</si>
  <si>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</si>
  <si>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</si>
  <si>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</si>
  <si>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</si>
  <si>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</si>
  <si>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</si>
  <si>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</si>
  <si>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</si>
  <si>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</si>
  <si>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</si>
  <si>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</si>
  <si>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</si>
  <si>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</si>
  <si>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</si>
  <si>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</si>
  <si>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</si>
  <si>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</si>
  <si>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</si>
  <si>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</si>
  <si>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</si>
  <si>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</si>
  <si>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</si>
  <si>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</si>
  <si>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</si>
  <si>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</si>
  <si>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</si>
  <si>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</si>
  <si>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</si>
  <si>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</si>
  <si>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</si>
  <si>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</si>
  <si>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</si>
  <si>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</si>
  <si>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</si>
  <si>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</si>
  <si>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</si>
  <si>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</si>
  <si>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</si>
  <si>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</si>
  <si>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</si>
  <si>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</si>
  <si>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</si>
  <si>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</si>
  <si>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</si>
  <si>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</si>
  <si>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</si>
  <si>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</si>
  <si>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</si>
  <si>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</si>
  <si>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</si>
  <si>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</si>
  <si>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</si>
  <si>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</si>
  <si>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</si>
  <si>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</si>
  <si>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</si>
  <si>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</si>
  <si>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</si>
  <si>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</si>
  <si>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</si>
  <si>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</si>
  <si>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</si>
  <si>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</si>
  <si>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</si>
  <si>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</si>
  <si>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</si>
  <si>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</si>
  <si>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</si>
  <si>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</si>
  <si>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</si>
  <si>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</si>
  <si>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</si>
  <si>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</si>
  <si>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</si>
  <si>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</si>
  <si>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</si>
  <si>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</si>
  <si>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</si>
  <si>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</si>
  <si>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</si>
  <si>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</si>
  <si>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</si>
  <si>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</si>
  <si>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</si>
  <si>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</si>
  <si>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</si>
  <si>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</si>
  <si>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</si>
  <si>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</si>
  <si>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</si>
  <si>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</si>
  <si>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</si>
  <si>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</si>
  <si>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</si>
  <si>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</si>
  <si>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</si>
  <si>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</si>
  <si>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</si>
  <si>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</si>
  <si>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</si>
  <si>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</si>
  <si>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</si>
  <si>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</si>
  <si>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</si>
  <si>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</si>
  <si>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</si>
  <si>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</si>
  <si>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</si>
  <si>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</si>
  <si>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</si>
  <si>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</si>
  <si>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</si>
  <si>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</si>
  <si>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</si>
  <si>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</si>
  <si>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</si>
  <si>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</si>
  <si>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</si>
  <si>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</si>
  <si>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</si>
  <si>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</si>
  <si>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</si>
  <si>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</si>
  <si>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</si>
  <si>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</si>
  <si>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</si>
  <si>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</si>
  <si>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</si>
  <si>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</si>
  <si>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</si>
  <si>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</si>
  <si>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</si>
  <si>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</si>
  <si>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</si>
  <si>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</si>
  <si>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</si>
  <si>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</si>
  <si>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</si>
  <si>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</si>
  <si>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</si>
  <si>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</si>
  <si>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</si>
  <si>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</si>
  <si>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</si>
  <si>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</si>
  <si>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</si>
  <si>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</si>
  <si>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</si>
  <si>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</si>
  <si>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</si>
  <si>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</si>
  <si>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</si>
  <si>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</si>
  <si>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</si>
  <si>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</si>
  <si>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</si>
  <si>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</si>
  <si>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</si>
  <si>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</si>
  <si>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</si>
  <si>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</si>
  <si>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</si>
  <si>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</si>
  <si>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</si>
  <si>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</si>
  <si>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</si>
  <si>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</si>
  <si>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</si>
  <si>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</si>
  <si>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</si>
  <si>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</si>
  <si>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</si>
  <si>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</si>
  <si>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</si>
  <si>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</si>
  <si>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</si>
  <si>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</si>
  <si>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</si>
  <si>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</si>
  <si>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</si>
  <si>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</si>
  <si>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</si>
  <si>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</si>
  <si>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</si>
  <si>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</si>
  <si>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</si>
  <si>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</si>
  <si>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</si>
  <si>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</si>
  <si>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</si>
  <si>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</si>
  <si>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</si>
  <si>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</si>
  <si>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</si>
  <si>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</si>
  <si>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</si>
  <si>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</si>
  <si>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</si>
  <si>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</si>
  <si>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</si>
  <si>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</si>
  <si>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</si>
  <si>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</si>
  <si>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</si>
  <si>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</si>
  <si>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</si>
  <si>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</si>
  <si>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</si>
  <si>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</si>
  <si>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</si>
  <si>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</si>
  <si>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</si>
  <si>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</si>
  <si>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</si>
  <si>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</si>
  <si>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</si>
  <si>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</si>
  <si>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</si>
  <si>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</si>
  <si>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</si>
  <si>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</si>
  <si>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</si>
  <si>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</si>
  <si>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</si>
  <si>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</si>
  <si>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</si>
  <si>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</si>
  <si>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</si>
  <si>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</si>
  <si>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</si>
  <si>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</si>
  <si>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</si>
  <si>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</si>
  <si>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</si>
  <si>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</si>
  <si>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</si>
  <si>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</si>
  <si>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</si>
  <si>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</si>
  <si>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</si>
  <si>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</si>
  <si>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</si>
  <si>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</si>
  <si>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</si>
  <si>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</si>
  <si>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</si>
  <si>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</si>
  <si>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</si>
  <si>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</si>
  <si>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</si>
  <si>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</si>
  <si>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</si>
  <si>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</si>
  <si>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</si>
  <si>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</si>
  <si>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</si>
  <si>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</si>
  <si>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</si>
  <si>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</si>
  <si>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</si>
  <si>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</si>
  <si>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</si>
  <si>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</si>
  <si>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</si>
  <si>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</si>
  <si>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</si>
  <si>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</si>
  <si>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</si>
  <si>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</si>
  <si>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</si>
  <si>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</si>
  <si>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</si>
  <si>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</si>
  <si>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</si>
  <si>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</si>
  <si>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</si>
  <si>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</si>
  <si>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</si>
  <si>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</si>
  <si>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</si>
  <si>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</si>
  <si>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</si>
  <si>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</si>
  <si>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</si>
  <si>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</si>
  <si>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</si>
  <si>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</si>
  <si>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</si>
  <si>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</si>
  <si>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</si>
  <si>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</si>
  <si>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</si>
  <si>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</si>
  <si>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</si>
  <si>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</si>
  <si>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</si>
  <si>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</si>
  <si>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</si>
  <si>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</si>
  <si>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</si>
  <si>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</si>
  <si>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</si>
  <si>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</si>
  <si>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</si>
  <si>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</si>
  <si>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</si>
  <si>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</si>
  <si>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</si>
  <si>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</si>
  <si>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</si>
  <si>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</si>
  <si>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</si>
  <si>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</si>
  <si>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</si>
  <si>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</si>
  <si>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</si>
  <si>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</si>
  <si>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</si>
  <si>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</si>
  <si>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</si>
  <si>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</si>
  <si>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</si>
  <si>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</si>
  <si>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</si>
  <si>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</si>
  <si>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</si>
  <si>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</si>
  <si>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</si>
  <si>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</si>
  <si>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</si>
  <si>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</si>
  <si>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</si>
  <si>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</si>
  <si>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</si>
  <si>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</si>
  <si>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</si>
  <si>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</si>
  <si>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</si>
  <si>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</si>
  <si>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</si>
  <si>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</si>
  <si>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</si>
  <si>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</si>
  <si>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</si>
  <si>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</si>
  <si>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</si>
  <si>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</si>
  <si>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</si>
  <si>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</si>
  <si>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</si>
  <si>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</si>
  <si>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</si>
  <si>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</si>
  <si>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</si>
  <si>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</si>
  <si>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</si>
  <si>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</si>
  <si>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</si>
  <si>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</si>
  <si>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</si>
  <si>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</si>
  <si>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</si>
  <si>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</si>
  <si>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</si>
  <si>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</si>
  <si>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</si>
  <si>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</si>
  <si>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</si>
  <si>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</si>
  <si>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</si>
  <si>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</si>
  <si>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</si>
  <si>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</si>
  <si>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</si>
  <si>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</si>
  <si>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</si>
  <si>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</si>
  <si>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</si>
  <si>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</si>
  <si>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</si>
  <si>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</si>
  <si>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</si>
  <si>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</si>
  <si>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</si>
  <si>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</si>
  <si>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</si>
  <si>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</si>
  <si>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</si>
  <si>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</si>
  <si>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</si>
  <si>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</si>
  <si>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</si>
  <si>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</si>
  <si>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</si>
  <si>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</si>
  <si>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</si>
  <si>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</si>
  <si>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</si>
  <si>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</si>
  <si>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</si>
  <si>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</si>
  <si>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</si>
  <si>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</si>
  <si>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</si>
  <si>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</si>
  <si>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</si>
  <si>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</si>
  <si>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</si>
  <si>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</si>
  <si>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</si>
  <si>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</si>
  <si>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</si>
  <si>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</si>
  <si>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</si>
  <si>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</si>
  <si>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</si>
  <si>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</si>
  <si>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</si>
  <si>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</si>
  <si>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</si>
  <si>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</si>
  <si>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</si>
  <si>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</si>
  <si>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</si>
  <si>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</si>
  <si>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</si>
  <si>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</si>
  <si>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</si>
  <si>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</si>
  <si>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</si>
  <si>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</si>
  <si>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</si>
  <si>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</si>
  <si>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</si>
  <si>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</si>
  <si>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</si>
  <si>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</si>
  <si>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</si>
  <si>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</si>
  <si>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</si>
  <si>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</si>
  <si>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</si>
  <si>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</si>
  <si>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</si>
  <si>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</si>
  <si>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</si>
  <si>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</si>
  <si>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</si>
  <si>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</si>
  <si>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</si>
  <si>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</si>
  <si>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</si>
  <si>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</si>
  <si>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</si>
  <si>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</si>
  <si>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</si>
  <si>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</si>
  <si>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</si>
  <si>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</si>
  <si>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</si>
  <si>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</si>
  <si>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</si>
  <si>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</si>
  <si>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</si>
  <si>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</si>
  <si>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</si>
  <si>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</si>
  <si>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</si>
  <si>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</si>
  <si>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</si>
  <si>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</si>
  <si>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</si>
  <si>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</si>
  <si>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</si>
  <si>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</si>
  <si>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</si>
  <si>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</si>
  <si>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</si>
  <si>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</si>
  <si>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</si>
  <si>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</si>
  <si>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</si>
  <si>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</si>
  <si>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</si>
  <si>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</si>
  <si>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</si>
  <si>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</si>
  <si>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</si>
  <si>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</si>
  <si>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</si>
  <si>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</si>
  <si>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</si>
  <si>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</si>
  <si>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</si>
  <si>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</si>
  <si>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</si>
  <si>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</si>
  <si>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</si>
  <si>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</si>
  <si>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</si>
  <si>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</si>
  <si>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</si>
  <si>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</si>
  <si>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</si>
  <si>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</si>
  <si>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</si>
  <si>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</si>
  <si>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</si>
  <si>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</si>
  <si>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</si>
  <si>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</si>
  <si>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</si>
  <si>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</si>
  <si>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</si>
  <si>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</si>
  <si>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</si>
  <si>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</si>
  <si>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</si>
  <si>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</si>
  <si>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</si>
  <si>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</si>
  <si>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</si>
  <si>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</si>
  <si>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</si>
  <si>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</si>
  <si>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</si>
  <si>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</si>
  <si>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</si>
  <si>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</si>
  <si>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</si>
  <si>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</si>
  <si>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</si>
  <si>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</si>
  <si>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</si>
  <si>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</si>
  <si>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</si>
  <si>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</si>
  <si>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</si>
  <si>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</si>
  <si>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</si>
  <si>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</si>
  <si>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</si>
  <si>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</si>
  <si>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</si>
  <si>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</si>
  <si>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</si>
  <si>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</si>
  <si>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</si>
  <si>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</si>
  <si>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</si>
  <si>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</si>
  <si>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</si>
  <si>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</si>
  <si>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</si>
  <si>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</si>
  <si>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</si>
  <si>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</si>
  <si>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</si>
  <si>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</si>
  <si>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</si>
  <si>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</si>
  <si>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</si>
  <si>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</si>
  <si>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</si>
  <si>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</si>
  <si>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</si>
  <si>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</si>
  <si>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</si>
  <si>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</si>
  <si>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</si>
  <si>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</si>
  <si>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</si>
  <si>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</si>
  <si>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</si>
  <si>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</si>
  <si>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</si>
  <si>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</si>
  <si>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</si>
  <si>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</si>
  <si>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</si>
  <si>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</si>
  <si>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</si>
  <si>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</si>
  <si>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</si>
  <si>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</si>
  <si>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</si>
  <si>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</si>
  <si>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</si>
  <si>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</si>
  <si>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</si>
  <si>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</si>
  <si>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</si>
  <si>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</si>
  <si>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</si>
  <si>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</si>
  <si>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</si>
  <si>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</si>
  <si>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</si>
  <si>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</si>
  <si>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</si>
  <si>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</si>
  <si>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</si>
  <si>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</si>
  <si>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</si>
  <si>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</si>
  <si>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</si>
  <si>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</si>
  <si>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</si>
  <si>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</si>
  <si>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</si>
  <si>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</si>
  <si>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</si>
  <si>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</si>
  <si>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</si>
  <si>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</si>
  <si>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</si>
  <si>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</si>
  <si>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</si>
  <si>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</si>
  <si>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</si>
  <si>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</si>
  <si>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</si>
  <si>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</si>
  <si>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</si>
  <si>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</si>
  <si>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</si>
  <si>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</si>
  <si>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</si>
  <si>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</si>
  <si>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</si>
  <si>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</si>
  <si>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</si>
  <si>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</si>
  <si>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</si>
  <si>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</si>
  <si>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</si>
  <si>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</si>
  <si>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</si>
  <si>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</si>
  <si>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</si>
  <si>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</si>
  <si>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</si>
  <si>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</si>
  <si>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</si>
  <si>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</si>
  <si>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</si>
  <si>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</si>
  <si>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</si>
  <si>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</si>
  <si>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</si>
  <si>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</si>
  <si>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</si>
  <si>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</si>
  <si>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</si>
  <si>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</si>
  <si>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</si>
  <si>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</si>
  <si>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</si>
  <si>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</si>
  <si>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</si>
  <si>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</si>
  <si>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</si>
  <si>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</si>
  <si>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</si>
  <si>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</si>
  <si>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</si>
  <si>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</si>
  <si>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</si>
  <si>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</si>
  <si>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</si>
  <si>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</si>
  <si>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</si>
  <si>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</si>
  <si>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</si>
  <si>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</si>
  <si>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</si>
  <si>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</si>
  <si>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</si>
  <si>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</si>
  <si>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</si>
  <si>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</si>
  <si>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</si>
  <si>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</si>
  <si>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</si>
  <si>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</si>
  <si>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</si>
  <si>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</si>
  <si>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</si>
  <si>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</si>
  <si>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</si>
  <si>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</si>
  <si>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</si>
  <si>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</si>
  <si>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</si>
  <si>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</si>
  <si>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</si>
  <si>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</si>
  <si>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</si>
  <si>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</si>
  <si>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</si>
  <si>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</si>
  <si>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</si>
  <si>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</si>
  <si>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</si>
  <si>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</si>
  <si>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</si>
  <si>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</si>
  <si>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</si>
  <si>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</si>
  <si>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</si>
  <si>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</si>
  <si>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</si>
  <si>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</si>
  <si>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</si>
  <si>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</si>
  <si>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</si>
  <si>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</si>
  <si>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</si>
  <si>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</si>
  <si>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</si>
  <si>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</si>
  <si>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</si>
  <si>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</si>
  <si>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</si>
  <si>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</si>
  <si>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</si>
  <si>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</si>
  <si>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</si>
  <si>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</si>
  <si>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</si>
  <si>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</si>
  <si>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</si>
  <si>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</si>
  <si>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</si>
  <si>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</si>
  <si>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</si>
  <si>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</si>
  <si>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</si>
  <si>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</si>
  <si>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</si>
  <si>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</si>
  <si>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</si>
  <si>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</si>
  <si>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</si>
  <si>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</si>
  <si>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</si>
  <si>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</si>
  <si>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</si>
  <si>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</si>
  <si>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</si>
  <si>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</si>
  <si>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</si>
  <si>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</si>
  <si>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</si>
  <si>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</si>
  <si>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</si>
  <si>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</si>
  <si>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</si>
  <si>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</si>
  <si>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</si>
  <si>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</si>
  <si>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</si>
  <si>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</si>
  <si>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</si>
  <si>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</si>
  <si>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</si>
  <si>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</si>
  <si>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</si>
  <si>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</si>
  <si>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</si>
  <si>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</si>
  <si>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</si>
  <si>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</si>
  <si>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</si>
  <si>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</si>
  <si>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</si>
  <si>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</si>
  <si>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</si>
  <si>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</si>
  <si>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</si>
  <si>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</si>
  <si>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</si>
  <si>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</si>
  <si>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</si>
  <si>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</si>
  <si>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</si>
  <si>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</si>
  <si>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</si>
  <si>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</si>
  <si>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</si>
  <si>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</si>
  <si>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</si>
  <si>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</si>
  <si>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</si>
  <si>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</si>
  <si>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</si>
  <si>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</si>
  <si>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</si>
  <si>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</si>
  <si>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</si>
  <si>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</si>
  <si>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</si>
  <si>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</si>
  <si>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</si>
  <si>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</si>
  <si>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</si>
  <si>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</si>
  <si>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</si>
  <si>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</si>
  <si>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</si>
  <si>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</si>
  <si>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</si>
  <si>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</si>
  <si>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</si>
  <si>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</si>
  <si>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</si>
  <si>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</si>
  <si>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</si>
  <si>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</si>
  <si>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</si>
  <si>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</si>
  <si>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</si>
  <si>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</si>
  <si>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</si>
  <si>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</si>
  <si>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</si>
  <si>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</si>
  <si>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</si>
  <si>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</si>
  <si>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</si>
  <si>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</si>
  <si>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</si>
  <si>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</si>
  <si>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</si>
  <si>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</si>
  <si>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</si>
  <si>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</si>
  <si>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</si>
  <si>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</si>
  <si>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</si>
  <si>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</si>
  <si>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</si>
  <si>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</si>
  <si>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</si>
  <si>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</si>
  <si>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</si>
  <si>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</si>
  <si>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</si>
  <si>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</si>
  <si>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</si>
  <si>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</si>
  <si>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</si>
  <si>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</si>
  <si>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</si>
  <si>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</si>
  <si>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</si>
  <si>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</si>
  <si>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</si>
  <si>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</si>
  <si>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</si>
  <si>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</si>
  <si>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</si>
  <si>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</si>
  <si>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</si>
  <si>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</si>
  <si>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</si>
  <si>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</si>
  <si>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</si>
  <si>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</si>
  <si>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</si>
  <si>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</si>
  <si>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</si>
  <si>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</si>
  <si>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</si>
  <si>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</si>
  <si>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</si>
  <si>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</si>
  <si>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</si>
  <si>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</si>
  <si>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</si>
  <si>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</si>
  <si>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</si>
  <si>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</si>
  <si>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</si>
  <si>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</si>
  <si>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</si>
  <si>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</si>
  <si>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</si>
  <si>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</si>
  <si>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</si>
  <si>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</si>
  <si>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</si>
  <si>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</si>
  <si>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</si>
  <si>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</si>
  <si>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</si>
  <si>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</si>
  <si>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</si>
  <si>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</si>
  <si>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</si>
  <si>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</si>
  <si>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</si>
  <si>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</si>
  <si>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</si>
  <si>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</si>
  <si>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</si>
  <si>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</si>
  <si>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</si>
  <si>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</si>
  <si>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</si>
  <si>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</si>
  <si>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</si>
  <si>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</si>
  <si>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</si>
  <si>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</si>
  <si>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</si>
  <si>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</si>
  <si>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</si>
  <si>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</si>
  <si>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</si>
  <si>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</si>
  <si>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</si>
  <si>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</si>
  <si>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</si>
  <si>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</si>
  <si>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</si>
  <si>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</si>
  <si>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</si>
  <si>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</si>
  <si>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</si>
  <si>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</si>
  <si>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</si>
  <si>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</si>
  <si>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</si>
  <si>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</si>
  <si>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</si>
  <si>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</si>
  <si>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</si>
  <si>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</si>
  <si>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</si>
  <si>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</si>
  <si>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</si>
  <si>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</si>
  <si>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</si>
  <si>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</si>
  <si>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</si>
  <si>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</si>
  <si>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</si>
  <si>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</si>
  <si>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</si>
  <si>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</si>
  <si>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</si>
  <si>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</si>
  <si>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</si>
  <si>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</si>
  <si>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</si>
  <si>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</si>
  <si>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</si>
  <si>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</si>
  <si>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</si>
  <si>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</si>
  <si>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</si>
  <si>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</si>
  <si>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</si>
  <si>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</si>
  <si>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</si>
  <si>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</si>
  <si>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</si>
  <si>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</si>
  <si>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</si>
  <si>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</si>
  <si>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</si>
  <si>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</si>
  <si>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</si>
  <si>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</si>
  <si>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</si>
  <si>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</si>
  <si>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</si>
  <si>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</si>
  <si>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</si>
  <si>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</si>
  <si>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</si>
  <si>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</si>
  <si>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</si>
  <si>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</si>
  <si>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</si>
  <si>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</si>
  <si>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</si>
  <si>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</si>
  <si>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</si>
  <si>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</si>
  <si>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</si>
  <si>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</si>
  <si>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</si>
  <si>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</si>
  <si>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</si>
  <si>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</si>
  <si>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</si>
  <si>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</si>
  <si>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</si>
  <si>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</si>
  <si>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</si>
  <si>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</si>
  <si>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</si>
  <si>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</si>
  <si>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</si>
  <si>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</si>
  <si>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</si>
  <si>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</si>
  <si>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</si>
  <si>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</si>
  <si>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</si>
  <si>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</si>
  <si>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</si>
  <si>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</si>
  <si>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</si>
  <si>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</si>
  <si>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</si>
  <si>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</si>
  <si>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</si>
  <si>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</si>
  <si>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</si>
  <si>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</si>
  <si>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</si>
  <si>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</si>
  <si>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</si>
  <si>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</si>
  <si>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</si>
  <si>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</si>
  <si>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</si>
  <si>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</si>
  <si>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</si>
  <si>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</si>
  <si>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</si>
  <si>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</si>
  <si>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</si>
  <si>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</si>
  <si>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</si>
  <si>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</si>
  <si>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</si>
  <si>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</si>
  <si>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</si>
  <si>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</si>
  <si>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</si>
  <si>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</si>
  <si>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</si>
  <si>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</si>
  <si>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</si>
  <si>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</si>
  <si>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</si>
  <si>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</si>
  <si>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</si>
  <si>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</si>
  <si>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</si>
  <si>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</si>
  <si>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</si>
  <si>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</si>
  <si>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</si>
  <si>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</si>
  <si>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</si>
  <si>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</si>
  <si>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</si>
  <si>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</si>
  <si>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</si>
  <si>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</si>
  <si>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</si>
  <si>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</si>
  <si>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</si>
  <si>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</si>
  <si>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</si>
  <si>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</si>
  <si>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</si>
  <si>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</si>
  <si>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</si>
  <si>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</si>
  <si>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</si>
  <si>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</si>
  <si>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</si>
  <si>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</si>
  <si>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</si>
  <si>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</si>
  <si>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</si>
  <si>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</si>
  <si>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</si>
  <si>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</si>
  <si>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</si>
  <si>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</si>
  <si>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</si>
  <si>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</si>
  <si>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</si>
  <si>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</si>
  <si>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</si>
  <si>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</si>
  <si>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</si>
  <si>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</si>
  <si>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</si>
  <si>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</si>
  <si>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</si>
  <si>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</si>
  <si>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</si>
  <si>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</si>
  <si>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</si>
  <si>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</si>
  <si>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</si>
  <si>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</si>
  <si>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</si>
  <si>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</si>
  <si>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</si>
  <si>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</si>
  <si>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</si>
  <si>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</si>
  <si>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</si>
  <si>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</si>
  <si>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</si>
  <si>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</si>
  <si>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</si>
  <si>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</si>
  <si>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</si>
  <si>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</si>
  <si>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</si>
  <si>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</si>
  <si>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</si>
  <si>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</si>
  <si>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</si>
  <si>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</si>
  <si>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</si>
  <si>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</si>
  <si>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</si>
  <si>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</si>
  <si>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</si>
  <si>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</si>
  <si>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</si>
  <si>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</si>
  <si>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</si>
  <si>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</si>
  <si>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</si>
  <si>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</si>
  <si>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</si>
  <si>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</si>
  <si>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</si>
  <si>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</si>
  <si>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</si>
  <si>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</si>
  <si>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</si>
  <si>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</si>
  <si>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</si>
  <si>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</si>
  <si>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</si>
  <si>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</si>
  <si>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</si>
  <si>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</si>
  <si>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</si>
  <si>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</si>
  <si>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</si>
  <si>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</si>
  <si>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</si>
  <si>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</si>
  <si>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</si>
  <si>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</si>
  <si>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</si>
  <si>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</si>
  <si>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</si>
  <si>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</si>
  <si>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</si>
  <si>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</si>
  <si>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</si>
  <si>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</si>
  <si>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</si>
  <si>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</si>
  <si>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</si>
  <si>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</si>
  <si>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</si>
  <si>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</si>
  <si>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</si>
  <si>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</si>
  <si>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</si>
  <si>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</si>
  <si>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</si>
  <si>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</si>
  <si>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</si>
  <si>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</si>
  <si>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</si>
  <si>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</si>
  <si>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</si>
  <si>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</si>
  <si>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</si>
  <si>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</si>
  <si>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</si>
  <si>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</si>
  <si>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</si>
  <si>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</si>
  <si>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</si>
  <si>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</si>
  <si>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</si>
  <si>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</si>
  <si>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</si>
  <si>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</si>
  <si>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</si>
  <si>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</si>
  <si>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</si>
  <si>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</si>
  <si>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</si>
  <si>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</si>
  <si>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</si>
  <si>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</si>
  <si>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</si>
  <si>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</si>
  <si>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</si>
  <si>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</si>
  <si>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</si>
  <si>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</si>
  <si>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</si>
  <si>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</si>
  <si>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</si>
  <si>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</si>
  <si>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</si>
  <si>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</si>
  <si>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</si>
  <si>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</si>
  <si>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</si>
  <si>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</si>
  <si>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</si>
  <si>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</si>
  <si>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</si>
  <si>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</si>
  <si>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</si>
  <si>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</si>
  <si>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</si>
  <si>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</si>
  <si>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</si>
  <si>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</si>
  <si>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</si>
  <si>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</si>
  <si>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</si>
  <si>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</si>
  <si>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</si>
  <si>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</si>
  <si>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</si>
  <si>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</si>
  <si>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</si>
  <si>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</si>
  <si>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</si>
  <si>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</si>
  <si>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</si>
  <si>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</si>
  <si>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</si>
  <si>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</si>
  <si>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</si>
  <si>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</si>
  <si>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</si>
  <si>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</si>
  <si>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</si>
  <si>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</si>
  <si>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</si>
  <si>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</si>
  <si>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</si>
  <si>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</si>
  <si>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</si>
  <si>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</si>
  <si>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</si>
  <si>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</si>
  <si>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</si>
  <si>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</si>
  <si>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</si>
  <si>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</si>
  <si>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</si>
  <si>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</si>
  <si>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</si>
  <si>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</si>
  <si>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</si>
  <si>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</si>
  <si>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</si>
  <si>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</si>
  <si>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</si>
  <si>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</si>
  <si>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</si>
  <si>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</si>
  <si>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</si>
  <si>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</si>
  <si>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</si>
  <si>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</si>
  <si>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</si>
  <si>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</si>
  <si>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</si>
  <si>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</si>
  <si>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</si>
  <si>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</si>
  <si>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</si>
  <si>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</si>
  <si>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</si>
  <si>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</si>
  <si>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</si>
  <si>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</si>
  <si>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</si>
  <si>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</si>
  <si>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</si>
  <si>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</si>
  <si>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</si>
  <si>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</si>
  <si>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</si>
  <si>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</si>
  <si>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</si>
  <si>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</si>
  <si>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</si>
  <si>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</si>
  <si>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</si>
  <si>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</si>
  <si>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</si>
  <si>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</si>
  <si>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</si>
  <si>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</si>
  <si>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</si>
  <si>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</si>
  <si>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</si>
  <si>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</si>
  <si>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</si>
  <si>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</si>
  <si>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</si>
  <si>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</si>
  <si>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</si>
  <si>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</si>
  <si>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</si>
  <si>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</si>
  <si>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</si>
  <si>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</si>
  <si>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</si>
  <si>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</si>
  <si>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</si>
  <si>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</si>
  <si>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</si>
  <si>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</si>
  <si>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</si>
  <si>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</si>
  <si>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</si>
  <si>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</si>
  <si>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</si>
  <si>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</si>
  <si>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</si>
  <si>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</si>
  <si>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</si>
  <si>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</si>
  <si>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</si>
  <si>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</si>
  <si>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</si>
  <si>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</si>
  <si>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</si>
  <si>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</si>
  <si>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</si>
  <si>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</si>
  <si>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</si>
  <si>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</si>
  <si>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</si>
  <si>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</si>
  <si>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</si>
  <si>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</si>
  <si>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</si>
  <si>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</si>
  <si>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</si>
  <si>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</si>
  <si>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</si>
  <si>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</si>
  <si>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</si>
  <si>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</si>
  <si>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</si>
  <si>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</si>
  <si>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</si>
  <si>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</si>
  <si>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</si>
  <si>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</si>
  <si>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</si>
  <si>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</si>
  <si>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</si>
  <si>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</si>
  <si>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</si>
  <si>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</si>
  <si>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</si>
  <si>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</si>
  <si>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</si>
  <si>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</si>
  <si>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</si>
  <si>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</si>
  <si>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</si>
  <si>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</si>
  <si>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</si>
  <si>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</si>
  <si>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</si>
  <si>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</si>
  <si>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</si>
  <si>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</si>
  <si>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</si>
  <si>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</si>
  <si>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</si>
  <si>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</si>
  <si>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</si>
  <si>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</si>
  <si>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</si>
  <si>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</si>
  <si>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</si>
  <si>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</si>
  <si>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</si>
  <si>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</si>
  <si>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</si>
  <si>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</si>
  <si>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</si>
  <si>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</si>
  <si>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</si>
  <si>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</si>
  <si>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</si>
  <si>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</si>
  <si>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</si>
  <si>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</si>
  <si>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</si>
  <si>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</si>
  <si>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</si>
  <si>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</si>
  <si>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</si>
  <si>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</si>
  <si>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</si>
  <si>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</si>
  <si>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</si>
  <si>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</si>
  <si>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</si>
  <si>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</si>
  <si>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</si>
  <si>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</si>
  <si>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</si>
  <si>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</si>
  <si>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</si>
  <si>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</si>
  <si>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</si>
  <si>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</si>
  <si>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</si>
  <si>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</si>
  <si>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</si>
  <si>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</si>
  <si>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</si>
  <si>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</si>
  <si>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</si>
  <si>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</si>
  <si>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</si>
  <si>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</si>
  <si>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</si>
  <si>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</si>
  <si>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</si>
  <si>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</si>
  <si>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</si>
  <si>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</si>
  <si>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</si>
  <si>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</si>
  <si>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</si>
  <si>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</si>
  <si>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</si>
  <si>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</si>
  <si>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</si>
  <si>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</si>
  <si>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</si>
  <si>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</si>
  <si>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</si>
  <si>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</si>
  <si>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</si>
  <si>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</si>
  <si>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</si>
  <si>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</si>
  <si>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</si>
  <si>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</si>
  <si>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</si>
  <si>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</si>
  <si>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</si>
  <si>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</si>
  <si>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</si>
  <si>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</si>
  <si>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</si>
  <si>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</si>
  <si>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</si>
  <si>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</si>
  <si>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</si>
  <si>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</si>
  <si>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</si>
  <si>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</si>
  <si>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</si>
  <si>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</si>
  <si>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</si>
  <si>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</si>
  <si>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</si>
  <si>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</si>
  <si>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</si>
  <si>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</si>
  <si>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</si>
  <si>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</si>
  <si>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</si>
  <si>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</si>
  <si>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</si>
  <si>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</si>
  <si>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</si>
  <si>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</si>
  <si>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</si>
  <si>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</si>
  <si>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</si>
  <si>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</si>
  <si>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</si>
  <si>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</si>
  <si>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</si>
  <si>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</si>
  <si>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</si>
  <si>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</si>
  <si>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</si>
  <si>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</si>
  <si>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</si>
  <si>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</si>
  <si>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</si>
  <si>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</si>
  <si>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</si>
  <si>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</si>
  <si>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</si>
  <si>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</si>
  <si>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</si>
  <si>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</si>
  <si>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</si>
  <si>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</si>
  <si>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</si>
  <si>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</si>
  <si>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</si>
  <si>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</si>
  <si>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</si>
  <si>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</si>
  <si>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</si>
  <si>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</si>
  <si>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</si>
  <si>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</si>
  <si>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</si>
  <si>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</si>
  <si>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</si>
  <si>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</si>
  <si>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</si>
  <si>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</si>
  <si>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</si>
  <si>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</si>
  <si>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</si>
  <si>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</si>
  <si>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</si>
  <si>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</si>
  <si>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</si>
  <si>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</si>
  <si>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</si>
  <si>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</si>
  <si>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</si>
  <si>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</si>
  <si>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</si>
  <si>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</si>
  <si>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</si>
  <si>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</si>
  <si>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</si>
  <si>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</si>
  <si>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</si>
  <si>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</si>
  <si>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</si>
  <si>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</si>
  <si>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</si>
  <si>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</si>
  <si>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</si>
  <si>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</si>
  <si>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</si>
  <si>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</si>
  <si>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</si>
  <si>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</si>
  <si>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</si>
  <si>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</si>
  <si>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</si>
  <si>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</si>
  <si>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</si>
  <si>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</si>
  <si>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</si>
  <si>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</si>
  <si>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</si>
  <si>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</si>
  <si>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</si>
  <si>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</si>
  <si>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</si>
  <si>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</si>
  <si>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</si>
  <si>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</si>
  <si>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</si>
  <si>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</si>
  <si>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</si>
  <si>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</si>
  <si>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</si>
  <si>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</si>
  <si>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</si>
  <si>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</si>
  <si>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</si>
  <si>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</si>
  <si>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</si>
  <si>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</si>
  <si>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</si>
  <si>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</si>
  <si>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</si>
  <si>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</si>
  <si>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</si>
  <si>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</si>
  <si>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</si>
  <si>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</si>
  <si>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</si>
  <si>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</si>
  <si>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</si>
  <si>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</si>
  <si>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</si>
  <si>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</si>
  <si>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</si>
  <si>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</si>
  <si>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</si>
  <si>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</si>
  <si>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</si>
  <si>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</si>
  <si>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</si>
  <si>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</si>
  <si>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</si>
  <si>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</si>
  <si>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</si>
  <si>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</si>
  <si>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</si>
  <si>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</si>
  <si>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</si>
  <si>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</si>
  <si>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</si>
  <si>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</si>
  <si>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</si>
  <si>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</si>
  <si>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</si>
  <si>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</si>
  <si>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</si>
  <si>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</si>
  <si>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</si>
  <si>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</si>
  <si>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</si>
  <si>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</si>
  <si>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</si>
  <si>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</si>
  <si>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</si>
  <si>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</si>
  <si>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</si>
  <si>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</si>
  <si>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</si>
  <si>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</si>
  <si>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</si>
  <si>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</si>
  <si>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</si>
  <si>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</si>
  <si>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</si>
  <si>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</si>
  <si>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</si>
  <si>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</si>
  <si>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</si>
  <si>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</si>
  <si>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</si>
  <si>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</si>
  <si>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</si>
  <si>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</si>
  <si>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</si>
  <si>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</si>
  <si>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</si>
  <si>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</si>
  <si>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</si>
  <si>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</si>
  <si>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</si>
  <si>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</si>
  <si>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</si>
  <si>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</si>
  <si>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</si>
  <si>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</si>
  <si>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</si>
  <si>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</si>
  <si>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</si>
  <si>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</si>
  <si>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</si>
  <si>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</si>
  <si>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</si>
  <si>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</si>
  <si>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</si>
  <si>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</si>
  <si>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</si>
  <si>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</si>
  <si>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</si>
  <si>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</si>
  <si>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</si>
  <si>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</si>
  <si>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</si>
  <si>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</si>
  <si>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</si>
  <si>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</si>
  <si>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</si>
  <si>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</si>
  <si>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</si>
  <si>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</si>
  <si>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</si>
  <si>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</si>
  <si>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</si>
  <si>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</si>
  <si>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</si>
  <si>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</si>
  <si>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</si>
  <si>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</si>
  <si>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</si>
  <si>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</si>
  <si>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</si>
  <si>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</si>
  <si>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</si>
  <si>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</si>
  <si>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</si>
  <si>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</si>
  <si>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</si>
  <si>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</si>
  <si>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</si>
  <si>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</si>
  <si>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</si>
  <si>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</si>
  <si>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</si>
  <si>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</si>
  <si>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</si>
  <si>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</si>
  <si>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</si>
  <si>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</si>
  <si>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</si>
  <si>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</si>
  <si>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</si>
  <si>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</si>
  <si>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</si>
  <si>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</si>
  <si>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</si>
  <si>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</si>
  <si>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</si>
  <si>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</si>
  <si>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</si>
  <si>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</si>
  <si>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</si>
  <si>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</si>
  <si>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</si>
  <si>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</si>
  <si>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</si>
  <si>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</si>
  <si>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</si>
  <si>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</si>
  <si>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</si>
  <si>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</si>
  <si>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</si>
  <si>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</si>
  <si>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</si>
  <si>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</si>
  <si>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</si>
  <si>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</si>
  <si>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</si>
  <si>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</si>
  <si>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</si>
  <si>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</si>
  <si>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</si>
  <si>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</si>
  <si>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</si>
  <si>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</si>
  <si>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</si>
  <si>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</si>
  <si>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</si>
  <si>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</si>
  <si>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</si>
  <si>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</si>
  <si>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</si>
  <si>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</si>
  <si>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</si>
  <si>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</si>
  <si>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</si>
  <si>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</si>
  <si>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</si>
  <si>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</si>
  <si>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</si>
  <si>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</si>
  <si>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</si>
  <si>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</si>
  <si>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</si>
  <si>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</si>
  <si>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</si>
  <si>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</si>
  <si>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</si>
  <si>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</si>
  <si>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</si>
  <si>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</si>
  <si>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</si>
  <si>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</si>
  <si>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</si>
  <si>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</si>
  <si>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</si>
  <si>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</si>
  <si>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</si>
  <si>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</si>
  <si>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</si>
  <si>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</si>
  <si>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</si>
  <si>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</si>
  <si>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</si>
  <si>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</si>
  <si>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</si>
  <si>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</si>
  <si>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</si>
  <si>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</si>
  <si>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</si>
  <si>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</si>
  <si>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</si>
  <si>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</si>
  <si>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</si>
  <si>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</si>
  <si>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</si>
  <si>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</si>
  <si>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</si>
  <si>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</si>
  <si>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</si>
  <si>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</si>
  <si>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</si>
  <si>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</si>
  <si>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</si>
  <si>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</si>
  <si>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</si>
  <si>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</si>
  <si>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</si>
  <si>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</si>
  <si>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</si>
  <si>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</si>
  <si>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</si>
  <si>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</si>
  <si>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</si>
  <si>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</si>
  <si>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</si>
  <si>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</si>
  <si>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</si>
  <si>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</si>
  <si>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</si>
  <si>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</si>
  <si>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</si>
  <si>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</si>
  <si>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</si>
  <si>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</si>
  <si>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</si>
  <si>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</si>
  <si>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</si>
  <si>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</si>
  <si>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</si>
  <si>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</si>
  <si>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</si>
  <si>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</si>
  <si>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</si>
  <si>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</si>
  <si>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</si>
  <si>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</si>
  <si>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</si>
  <si>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</si>
  <si>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</si>
  <si>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</si>
  <si>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</si>
  <si>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</si>
  <si>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</si>
  <si>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</si>
  <si>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</si>
  <si>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</si>
  <si>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</si>
  <si>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</si>
  <si>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</si>
  <si>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</si>
  <si>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</si>
  <si>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</si>
  <si>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</si>
  <si>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</si>
  <si>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</si>
  <si>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</si>
  <si>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</si>
  <si>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</si>
  <si>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</si>
  <si>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</si>
  <si>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</si>
  <si>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</si>
  <si>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</si>
  <si>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</si>
  <si>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</si>
  <si>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</si>
  <si>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</si>
  <si>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</si>
  <si>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</si>
  <si>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</si>
  <si>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</si>
  <si>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</si>
  <si>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</si>
  <si>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</si>
  <si>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</si>
  <si>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</si>
  <si>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</si>
  <si>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</si>
  <si>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</si>
  <si>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</si>
  <si>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</si>
  <si>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</si>
  <si>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</si>
  <si>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</si>
  <si>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</si>
  <si>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</si>
  <si>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</si>
  <si>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</si>
  <si>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</si>
  <si>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</si>
  <si>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</si>
  <si>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</si>
  <si>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</si>
  <si>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</si>
  <si>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</si>
  <si>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</si>
  <si>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</si>
  <si>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</si>
  <si>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</si>
  <si>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</si>
  <si>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</si>
  <si>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</si>
  <si>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</si>
  <si>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</si>
  <si>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</si>
  <si>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</si>
  <si>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</si>
  <si>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</si>
  <si>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</si>
  <si>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</si>
  <si>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</si>
  <si>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</si>
  <si>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</si>
  <si>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</si>
  <si>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</si>
  <si>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</si>
  <si>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</si>
  <si>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</si>
  <si>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</si>
  <si>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</si>
  <si>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</si>
  <si>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</si>
  <si>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</si>
  <si>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</si>
  <si>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</si>
  <si>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</si>
  <si>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</si>
  <si>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</si>
  <si>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</si>
  <si>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</si>
  <si>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</si>
  <si>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</si>
  <si>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</si>
  <si>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</si>
  <si>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</si>
  <si>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</si>
  <si>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</si>
  <si>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</si>
  <si>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</si>
  <si>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</si>
  <si>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</si>
  <si>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</si>
  <si>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</si>
  <si>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</si>
  <si>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</si>
  <si>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</si>
  <si>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</si>
  <si>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</si>
  <si>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</si>
  <si>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</si>
  <si>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</si>
  <si>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</si>
  <si>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</si>
  <si>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</si>
  <si>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</si>
  <si>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</si>
  <si>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</si>
  <si>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</si>
  <si>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</si>
  <si>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</si>
  <si>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</si>
  <si>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</si>
  <si>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</si>
  <si>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</si>
  <si>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</si>
  <si>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</si>
  <si>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</si>
  <si>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</si>
  <si>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</si>
  <si>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</si>
  <si>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</si>
  <si>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</si>
  <si>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</si>
  <si>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</si>
  <si>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</si>
  <si>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</si>
  <si>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</si>
  <si>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</si>
  <si>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</si>
  <si>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</si>
  <si>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</si>
  <si>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</si>
  <si>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</si>
  <si>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</si>
  <si>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</si>
  <si>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</si>
  <si>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</si>
  <si>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</si>
  <si>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</si>
  <si>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</si>
  <si>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</si>
  <si>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</si>
  <si>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</si>
  <si>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</si>
  <si>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</si>
  <si>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</si>
  <si>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</si>
  <si>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</si>
  <si>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</si>
  <si>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</si>
  <si>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</si>
  <si>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</si>
  <si>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</si>
  <si>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</si>
  <si>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</si>
  <si>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</si>
  <si>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</si>
  <si>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</si>
  <si>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</si>
  <si>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</si>
  <si>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</si>
  <si>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</si>
  <si>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</si>
  <si>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</si>
  <si>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</si>
  <si>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</si>
  <si>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</si>
  <si>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</si>
  <si>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</si>
  <si>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</si>
  <si>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</si>
  <si>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</si>
  <si>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</si>
  <si>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</si>
  <si>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</si>
  <si>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</si>
  <si>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</si>
  <si>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</si>
  <si>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</si>
  <si>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</si>
  <si>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</si>
  <si>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</si>
  <si>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</si>
  <si>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</si>
  <si>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</si>
  <si>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</si>
  <si>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</si>
  <si>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</si>
  <si>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</si>
  <si>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</si>
  <si>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</si>
  <si>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</si>
  <si>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</si>
  <si>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</si>
  <si>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</si>
  <si>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</si>
  <si>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</si>
  <si>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</si>
  <si>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</si>
  <si>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</si>
  <si>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</si>
  <si>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</si>
  <si>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</si>
  <si>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</si>
  <si>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</si>
  <si>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</si>
  <si>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</si>
  <si>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</si>
  <si>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</si>
  <si>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</si>
  <si>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</si>
  <si>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</si>
  <si>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</si>
  <si>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</si>
  <si>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</si>
  <si>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</si>
  <si>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</si>
  <si>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</si>
  <si>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</si>
  <si>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</si>
  <si>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</si>
  <si>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</si>
  <si>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</si>
  <si>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</si>
  <si>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</si>
  <si>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</si>
  <si>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</si>
  <si>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</si>
  <si>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</si>
  <si>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</si>
  <si>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</si>
  <si>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</si>
  <si>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</si>
  <si>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</si>
  <si>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</si>
  <si>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</si>
  <si>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</si>
  <si>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</si>
  <si>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</si>
  <si>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</si>
  <si>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</si>
  <si>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</si>
  <si>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</si>
  <si>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</si>
  <si>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</si>
  <si>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</si>
  <si>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</si>
  <si>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</si>
  <si>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</si>
  <si>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</si>
  <si>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</si>
  <si>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</si>
  <si>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</si>
  <si>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</si>
  <si>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</si>
  <si>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</si>
  <si>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</si>
  <si>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</si>
  <si>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</si>
  <si>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</si>
  <si>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</si>
  <si>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</si>
  <si>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</si>
  <si>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</si>
  <si>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</si>
  <si>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</si>
  <si>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</si>
  <si>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</si>
  <si>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</si>
  <si>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</si>
  <si>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</si>
  <si>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</si>
  <si>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</si>
  <si>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</si>
  <si>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</si>
  <si>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</si>
  <si>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</si>
  <si>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</si>
  <si>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</si>
  <si>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</si>
  <si>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</si>
  <si>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</si>
  <si>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</si>
  <si>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</si>
  <si>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</si>
  <si>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</si>
  <si>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</si>
  <si>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</si>
  <si>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</si>
  <si>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</si>
  <si>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</si>
  <si>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</si>
  <si>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</si>
  <si>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</si>
  <si>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</si>
  <si>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</si>
  <si>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</si>
  <si>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</si>
  <si>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</si>
  <si>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</si>
  <si>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</si>
  <si>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</si>
  <si>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</si>
  <si>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</si>
  <si>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</si>
  <si>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</si>
  <si>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</si>
  <si>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</si>
  <si>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</si>
  <si>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</si>
  <si>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</si>
  <si>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</si>
  <si>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</si>
  <si>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</si>
  <si>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</si>
  <si>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</si>
  <si>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</si>
  <si>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</si>
  <si>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</si>
  <si>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</si>
  <si>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</si>
  <si>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</si>
  <si>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</si>
  <si>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</si>
  <si>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</si>
  <si>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</si>
  <si>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</si>
  <si>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</si>
  <si>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</si>
  <si>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</si>
  <si>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</si>
  <si>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</si>
  <si>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</si>
  <si>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</si>
  <si>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</si>
  <si>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</si>
  <si>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</si>
  <si>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</si>
  <si>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</si>
  <si>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</si>
  <si>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</si>
  <si>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</si>
  <si>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</si>
  <si>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</si>
  <si>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</si>
  <si>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</si>
  <si>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</si>
  <si>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</si>
  <si>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</si>
  <si>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</si>
  <si>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</si>
  <si>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</si>
  <si>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</si>
  <si>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</si>
  <si>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</si>
  <si>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</si>
  <si>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</si>
  <si>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</si>
  <si>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</si>
  <si>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</si>
  <si>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</si>
  <si>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</si>
  <si>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</si>
  <si>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</si>
  <si>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</si>
  <si>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</si>
  <si>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</si>
  <si>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</si>
  <si>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</si>
  <si>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</si>
  <si>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</si>
  <si>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</si>
  <si>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</si>
  <si>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</si>
  <si>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</si>
  <si>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</si>
  <si>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</si>
  <si>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</si>
  <si>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</si>
  <si>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</si>
  <si>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</si>
  <si>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</si>
  <si>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</si>
  <si>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</si>
  <si>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</si>
  <si>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</si>
  <si>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</si>
  <si>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</si>
  <si>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</si>
  <si>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</si>
  <si>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</si>
  <si>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</si>
  <si>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</si>
  <si>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</si>
  <si>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</si>
  <si>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</si>
  <si>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</si>
  <si>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</si>
  <si>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</si>
  <si>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</si>
  <si>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</si>
  <si>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</si>
  <si>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</si>
  <si>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</si>
  <si>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</si>
  <si>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</si>
  <si>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</si>
  <si>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</si>
  <si>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</si>
  <si>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</si>
  <si>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</si>
  <si>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</si>
  <si>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</si>
  <si>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</si>
  <si>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</si>
  <si>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</si>
  <si>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</si>
  <si>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</si>
  <si>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</si>
  <si>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</si>
  <si>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</si>
  <si>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</si>
  <si>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</si>
  <si>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</si>
  <si>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</si>
  <si>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</si>
  <si>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</si>
  <si>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</si>
  <si>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</si>
  <si>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</si>
  <si>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</si>
  <si>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</si>
  <si>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</si>
  <si>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</si>
  <si>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</si>
  <si>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</si>
  <si>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</si>
  <si>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</si>
  <si>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</si>
  <si>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</si>
  <si>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</si>
  <si>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</si>
  <si>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</si>
  <si>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</si>
  <si>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</si>
  <si>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</si>
  <si>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</si>
  <si>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</si>
  <si>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</si>
  <si>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</si>
  <si>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</si>
  <si>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</si>
  <si>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</si>
  <si>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</si>
  <si>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</si>
  <si>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</si>
  <si>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</si>
  <si>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</si>
  <si>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</si>
  <si>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</si>
  <si>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</si>
  <si>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</si>
  <si>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</si>
  <si>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</si>
  <si>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</si>
  <si>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</si>
  <si>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</si>
  <si>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</si>
  <si>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</si>
  <si>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</si>
  <si>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</si>
  <si>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</si>
  <si>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</si>
  <si>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</si>
  <si>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</si>
  <si>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</si>
  <si>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</si>
  <si>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</si>
  <si>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</si>
  <si>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</si>
  <si>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</si>
  <si>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</si>
  <si>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</si>
  <si>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</si>
  <si>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</si>
  <si>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</si>
  <si>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</si>
  <si>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</si>
  <si>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</si>
  <si>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</si>
  <si>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</si>
  <si>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</si>
  <si>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</si>
  <si>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</si>
  <si>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</si>
  <si>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</si>
  <si>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</si>
  <si>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</si>
  <si>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</si>
  <si>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</si>
  <si>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</si>
  <si>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</si>
  <si>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</si>
  <si>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</si>
  <si>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</si>
  <si>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</si>
  <si>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</si>
  <si>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</si>
  <si>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</si>
  <si>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</si>
  <si>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</si>
  <si>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</si>
  <si>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</si>
  <si>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</si>
  <si>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</si>
  <si>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</si>
  <si>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</si>
  <si>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</si>
  <si>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</si>
  <si>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</si>
  <si>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</si>
  <si>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</si>
  <si>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</si>
  <si>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</si>
  <si>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</si>
  <si>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</si>
  <si>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</si>
  <si>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</si>
  <si>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</si>
  <si>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</si>
  <si>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</si>
  <si>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</si>
  <si>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</si>
  <si>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</si>
  <si>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</si>
  <si>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</si>
  <si>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</si>
  <si>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</si>
  <si>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</si>
  <si>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</si>
  <si>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</si>
  <si>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</si>
  <si>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</si>
  <si>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</si>
  <si>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</si>
  <si>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</si>
  <si>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</si>
  <si>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</si>
  <si>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</si>
  <si>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</si>
  <si>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</si>
  <si>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</si>
  <si>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</si>
  <si>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</si>
  <si>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</si>
  <si>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</si>
  <si>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</si>
  <si>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</si>
  <si>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</si>
  <si>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</si>
  <si>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</si>
  <si>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</si>
  <si>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</si>
  <si>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</si>
  <si>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</si>
  <si>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</si>
  <si>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</si>
  <si>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</si>
  <si>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</si>
  <si>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</si>
  <si>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</si>
  <si>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</si>
  <si>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</si>
  <si>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</si>
  <si>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</si>
  <si>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</si>
  <si>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</si>
  <si>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</si>
  <si>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</si>
  <si>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</si>
  <si>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</si>
  <si>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</si>
  <si>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</si>
  <si>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</si>
  <si>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</si>
  <si>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</si>
  <si>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</si>
  <si>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</si>
  <si>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</si>
  <si>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</si>
  <si>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</si>
  <si>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</si>
  <si>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</si>
  <si>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</si>
  <si>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</si>
  <si>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</si>
  <si>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</si>
  <si>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</si>
  <si>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</si>
  <si>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</si>
  <si>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</si>
  <si>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</si>
  <si>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</si>
  <si>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</si>
  <si>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</si>
  <si>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</si>
  <si>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</si>
  <si>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</si>
  <si>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</si>
  <si>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</si>
  <si>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</si>
  <si>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</si>
  <si>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</si>
  <si>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</si>
  <si>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</si>
  <si>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</si>
  <si>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</si>
  <si>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</si>
  <si>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</si>
  <si>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</si>
  <si>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</si>
  <si>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</si>
  <si>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</si>
  <si>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</si>
  <si>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</si>
  <si>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</si>
  <si>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</si>
  <si>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</si>
  <si>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</si>
  <si>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</si>
  <si>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</si>
  <si>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</si>
  <si>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</si>
  <si>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</si>
  <si>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</si>
  <si>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</si>
  <si>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</si>
  <si>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</si>
  <si>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</si>
  <si>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</si>
  <si>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</si>
  <si>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</si>
  <si>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</si>
  <si>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</si>
  <si>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</si>
  <si>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</si>
  <si>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</si>
  <si>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</si>
  <si>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</si>
  <si>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</si>
  <si>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</si>
  <si>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</si>
  <si>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</si>
  <si>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</si>
  <si>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</si>
  <si>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</si>
  <si>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</si>
  <si>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</si>
  <si>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</si>
  <si>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</si>
  <si>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</si>
  <si>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</si>
  <si>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</si>
  <si>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</si>
  <si>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</si>
  <si>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</si>
  <si>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</si>
  <si>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</si>
  <si>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</si>
  <si>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</si>
  <si>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</si>
  <si>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</si>
  <si>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</si>
  <si>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</si>
  <si>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</si>
  <si>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</si>
  <si>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</si>
  <si>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</si>
  <si>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</si>
  <si>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</si>
  <si>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</si>
  <si>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</si>
  <si>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</si>
  <si>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</si>
  <si>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</si>
  <si>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</si>
  <si>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</si>
  <si>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</si>
  <si>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</si>
  <si>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</si>
  <si>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</si>
  <si>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</si>
  <si>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</si>
  <si>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</si>
  <si>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</si>
  <si>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</si>
  <si>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</si>
  <si>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</si>
  <si>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</si>
  <si>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</si>
  <si>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</si>
  <si>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</si>
  <si>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</si>
  <si>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</si>
  <si>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</si>
  <si>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</si>
  <si>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</si>
  <si>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</si>
  <si>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</si>
  <si>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</si>
  <si>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</si>
  <si>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</si>
  <si>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</si>
  <si>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</si>
  <si>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</si>
  <si>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</si>
  <si>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</si>
  <si>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</si>
  <si>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</si>
  <si>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</si>
  <si>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</si>
  <si>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</si>
  <si>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</si>
  <si>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</si>
  <si>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</si>
  <si>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</si>
  <si>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</si>
  <si>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</si>
  <si>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</si>
  <si>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</si>
  <si>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</si>
  <si>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</si>
  <si>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</si>
  <si>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</si>
  <si>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</si>
  <si>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</si>
  <si>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</si>
  <si>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</si>
  <si>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</si>
  <si>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</si>
  <si>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</si>
  <si>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</si>
  <si>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</si>
  <si>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</si>
  <si>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</si>
  <si>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</si>
  <si>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</si>
  <si>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</si>
  <si>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</si>
  <si>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</si>
  <si>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</si>
  <si>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</si>
  <si>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</si>
  <si>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</si>
  <si>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</si>
  <si>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</si>
  <si>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</si>
  <si>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</si>
  <si>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</si>
  <si>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</si>
  <si>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</si>
  <si>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</si>
  <si>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</si>
  <si>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</si>
  <si>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</si>
  <si>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</si>
  <si>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</si>
  <si>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</si>
  <si>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</si>
  <si>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</si>
  <si>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</si>
  <si>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</si>
  <si>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</si>
  <si>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</si>
  <si>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</si>
  <si>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</si>
  <si>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</si>
  <si>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</si>
  <si>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</si>
  <si>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</si>
  <si>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</si>
  <si>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</si>
  <si>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</si>
  <si>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</si>
  <si>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</si>
  <si>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</si>
  <si>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</si>
  <si>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</si>
  <si>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</si>
  <si>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</si>
  <si>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</si>
  <si>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</si>
  <si>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</si>
  <si>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</si>
  <si>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</si>
  <si>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</si>
  <si>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</si>
  <si>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</si>
  <si>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</si>
  <si>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</si>
  <si>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</si>
  <si>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</si>
  <si>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</si>
  <si>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</si>
  <si>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</si>
  <si>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</si>
  <si>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</si>
  <si>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</si>
  <si>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</si>
  <si>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</si>
  <si>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</si>
  <si>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</si>
  <si>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</si>
  <si>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</si>
  <si>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</si>
  <si>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</si>
  <si>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</si>
  <si>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</si>
  <si>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</si>
  <si>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</si>
  <si>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</si>
  <si>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</si>
  <si>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</si>
  <si>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</si>
  <si>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</si>
  <si>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</si>
  <si>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</si>
  <si>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</si>
  <si>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</si>
  <si>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</si>
  <si>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</si>
  <si>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</si>
  <si>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</si>
  <si>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</si>
  <si>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</si>
  <si>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</si>
  <si>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</si>
  <si>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</si>
  <si>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</si>
  <si>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</si>
  <si>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</si>
  <si>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</si>
  <si>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</si>
  <si>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</si>
  <si>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</si>
  <si>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</si>
  <si>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</si>
  <si>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</si>
  <si>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</si>
  <si>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</si>
  <si>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</si>
  <si>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</si>
  <si>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</si>
  <si>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</si>
  <si>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</si>
  <si>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</si>
  <si>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</si>
  <si>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</si>
  <si>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</si>
  <si>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</si>
  <si>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</si>
  <si>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</si>
  <si>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</si>
  <si>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</si>
  <si>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</si>
  <si>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</si>
  <si>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</si>
  <si>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</si>
  <si>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</si>
  <si>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</si>
  <si>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</si>
  <si>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</si>
  <si>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</si>
  <si>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</si>
  <si>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</si>
  <si>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</si>
  <si>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</si>
  <si>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</si>
  <si>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</si>
  <si>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</si>
  <si>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</si>
  <si>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</si>
  <si>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</si>
  <si>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</si>
  <si>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</si>
  <si>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</si>
  <si>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</si>
  <si>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</si>
  <si>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</si>
  <si>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</si>
  <si>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</si>
  <si>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</si>
  <si>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</si>
  <si>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</si>
  <si>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</si>
  <si>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</si>
  <si>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</si>
  <si>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</si>
  <si>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</si>
  <si>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</si>
  <si>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</si>
  <si>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</si>
  <si>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</si>
  <si>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</si>
  <si>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</si>
  <si>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</si>
  <si>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</si>
  <si>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</si>
  <si>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</si>
  <si>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</si>
  <si>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</si>
  <si>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</si>
  <si>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</si>
  <si>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</si>
  <si>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</si>
  <si>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</si>
  <si>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</si>
  <si>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</si>
  <si>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</si>
  <si>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</si>
  <si>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</si>
  <si>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</si>
  <si>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</si>
  <si>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</si>
  <si>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</si>
  <si>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</si>
  <si>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</si>
  <si>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</si>
  <si>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</si>
  <si>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</si>
  <si>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</si>
  <si>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</si>
  <si>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</si>
  <si>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</si>
  <si>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</si>
  <si>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</si>
  <si>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</si>
  <si>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</si>
  <si>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</si>
  <si>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</si>
  <si>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</si>
  <si>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</si>
  <si>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</si>
  <si>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</si>
  <si>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</si>
  <si>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</si>
  <si>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</si>
  <si>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</si>
  <si>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</si>
  <si>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</si>
  <si>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</si>
  <si>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</si>
  <si>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</si>
  <si>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</si>
  <si>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</si>
  <si>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</si>
  <si>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</si>
  <si>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</si>
  <si>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</si>
  <si>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</si>
  <si>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</si>
  <si>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</si>
  <si>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</si>
  <si>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</si>
  <si>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</si>
  <si>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</si>
  <si>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</si>
  <si>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</si>
  <si>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</si>
  <si>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</si>
  <si>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</si>
  <si>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</si>
  <si>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</si>
  <si>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</si>
  <si>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</si>
  <si>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</si>
  <si>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</si>
  <si>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</si>
  <si>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</si>
  <si>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</si>
  <si>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</si>
  <si>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</si>
  <si>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</si>
  <si>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</si>
  <si>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</si>
  <si>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</si>
  <si>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</si>
  <si>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</si>
  <si>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</si>
  <si>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</si>
  <si>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</si>
  <si>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</si>
  <si>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</si>
  <si>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</si>
  <si>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</si>
  <si>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</si>
  <si>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</si>
  <si>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</si>
  <si>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</si>
  <si>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</si>
  <si>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</si>
  <si>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</si>
  <si>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</si>
  <si>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</si>
  <si>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</si>
  <si>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</si>
  <si>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</si>
  <si>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</si>
  <si>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</si>
  <si>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</si>
  <si>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</si>
  <si>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</si>
  <si>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</si>
  <si>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</si>
  <si>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</si>
  <si>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</si>
  <si>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</si>
  <si>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</si>
  <si>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</si>
  <si>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</si>
  <si>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</si>
  <si>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</si>
  <si>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</si>
  <si>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</si>
  <si>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</si>
  <si>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</si>
  <si>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</si>
  <si>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</si>
  <si>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</si>
  <si>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</si>
  <si>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</si>
  <si>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</si>
  <si>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</si>
  <si>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</si>
  <si>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</si>
  <si>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</si>
  <si>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</si>
  <si>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</si>
  <si>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</si>
  <si>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</si>
  <si>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</si>
  <si>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</si>
  <si>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</si>
  <si>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</si>
  <si>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</si>
  <si>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</si>
  <si>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</si>
  <si>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</si>
  <si>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</si>
  <si>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</si>
  <si>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</si>
  <si>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</si>
  <si>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</si>
  <si>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</si>
  <si>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</si>
  <si>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</si>
  <si>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</si>
  <si>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</si>
  <si>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</si>
  <si>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</si>
  <si>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</si>
  <si>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</si>
  <si>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</si>
  <si>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</si>
  <si>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</si>
  <si>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</si>
  <si>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</si>
  <si>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</si>
  <si>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</si>
  <si>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</si>
  <si>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</si>
  <si>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</si>
  <si>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</si>
  <si>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</si>
  <si>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</si>
  <si>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</si>
  <si>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</si>
  <si>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</si>
  <si>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</si>
  <si>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</si>
  <si>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</si>
  <si>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</si>
  <si>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</si>
  <si>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</si>
  <si>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</si>
  <si>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</si>
  <si>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</si>
  <si>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</si>
  <si>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</si>
  <si>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</si>
  <si>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</si>
  <si>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</si>
  <si>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</si>
  <si>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</si>
  <si>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</si>
  <si>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</si>
  <si>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</si>
  <si>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</si>
  <si>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</si>
  <si>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</si>
  <si>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</si>
  <si>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</si>
  <si>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</si>
  <si>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</si>
  <si>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</si>
  <si>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</si>
  <si>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</si>
  <si>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</si>
  <si>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</si>
  <si>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</si>
  <si>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</si>
  <si>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</si>
  <si>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</si>
  <si>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</si>
  <si>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</si>
  <si>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</si>
  <si>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</si>
  <si>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</si>
  <si>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</si>
  <si>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</si>
  <si>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</si>
  <si>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</si>
  <si>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</si>
  <si>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</si>
  <si>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</si>
  <si>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</si>
  <si>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</si>
  <si>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</si>
  <si>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</si>
  <si>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</si>
  <si>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</si>
  <si>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</si>
  <si>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</si>
  <si>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</si>
  <si>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</si>
  <si>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</si>
  <si>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</si>
  <si>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</si>
  <si>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</si>
  <si>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</si>
  <si>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</si>
  <si>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</si>
  <si>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</si>
  <si>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</si>
  <si>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</si>
  <si>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</si>
  <si>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</si>
  <si>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</si>
  <si>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</si>
  <si>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</si>
  <si>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</si>
  <si>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</si>
  <si>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</si>
  <si>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</si>
  <si>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</si>
  <si>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</si>
  <si>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</si>
  <si>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</si>
  <si>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</si>
  <si>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</si>
  <si>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</si>
  <si>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</si>
  <si>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</si>
  <si>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</si>
  <si>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</si>
  <si>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</si>
  <si>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</si>
  <si>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</si>
  <si>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</si>
  <si>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</si>
  <si>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</si>
  <si>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</si>
  <si>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</si>
  <si>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</si>
  <si>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</si>
  <si>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</si>
  <si>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</si>
  <si>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</si>
  <si>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</si>
  <si>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</si>
  <si>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</si>
  <si>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</si>
  <si>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</si>
  <si>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</si>
  <si>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</si>
  <si>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</si>
  <si>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</si>
  <si>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</si>
  <si>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</si>
  <si>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</si>
  <si>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</si>
  <si>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</si>
  <si>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</si>
  <si>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</si>
  <si>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</si>
  <si>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</si>
  <si>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</si>
  <si>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</si>
  <si>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</si>
  <si>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</si>
  <si>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</si>
  <si>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</si>
  <si>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</si>
  <si>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</si>
  <si>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</si>
  <si>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</si>
  <si>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</si>
  <si>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</si>
  <si>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</si>
  <si>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</si>
  <si>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</si>
  <si>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</si>
  <si>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</si>
  <si>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</si>
  <si>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</si>
  <si>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</si>
  <si>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</si>
  <si>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</si>
  <si>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</si>
  <si>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</si>
  <si>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</si>
  <si>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</si>
  <si>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</si>
  <si>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</si>
  <si>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</si>
  <si>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</si>
  <si>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</si>
  <si>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</si>
  <si>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</si>
  <si>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</si>
  <si>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</si>
  <si>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</si>
  <si>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</si>
  <si>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</si>
  <si>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</si>
  <si>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</si>
  <si>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</si>
  <si>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</si>
  <si>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</si>
  <si>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</si>
  <si>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</si>
  <si>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</si>
  <si>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</si>
  <si>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</si>
  <si>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</si>
  <si>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</si>
  <si>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</si>
  <si>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</si>
  <si>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</si>
  <si>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</si>
  <si>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</si>
  <si>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</si>
  <si>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</si>
  <si>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</si>
  <si>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</si>
  <si>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</si>
  <si>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</si>
  <si>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</si>
  <si>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</si>
  <si>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</si>
  <si>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</si>
  <si>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</si>
  <si>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</si>
  <si>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</si>
  <si>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</si>
  <si>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</si>
  <si>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</si>
  <si>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</si>
  <si>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</si>
  <si>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</si>
  <si>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</si>
  <si>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</si>
  <si>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</si>
  <si>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</si>
  <si>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</si>
  <si>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</si>
  <si>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</si>
  <si>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</si>
  <si>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</si>
  <si>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</si>
  <si>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</si>
  <si>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</si>
  <si>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</si>
  <si>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</si>
  <si>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</si>
  <si>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</si>
  <si>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</si>
  <si>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</si>
  <si>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</si>
  <si>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</si>
  <si>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</si>
  <si>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</si>
  <si>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</si>
  <si>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</si>
  <si>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</si>
  <si>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</si>
  <si>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</si>
  <si>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</si>
  <si>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</si>
  <si>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</si>
  <si>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</si>
  <si>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</si>
  <si>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</si>
  <si>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</si>
  <si>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</si>
  <si>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</si>
  <si>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</si>
  <si>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</si>
  <si>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</si>
  <si>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</si>
  <si>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</si>
  <si>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</si>
  <si>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</si>
  <si>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</si>
  <si>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</si>
  <si>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</si>
  <si>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</si>
  <si>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</si>
  <si>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</si>
  <si>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</si>
  <si>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</si>
  <si>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</si>
  <si>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</si>
  <si>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</si>
  <si>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</si>
  <si>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</si>
  <si>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</si>
  <si>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</si>
  <si>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</si>
  <si>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</si>
  <si>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</si>
  <si>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</si>
  <si>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</si>
  <si>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</si>
  <si>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</si>
  <si>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</si>
  <si>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</si>
  <si>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</si>
  <si>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</si>
  <si>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</si>
  <si>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</si>
  <si>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</si>
  <si>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</si>
  <si>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</si>
  <si>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</si>
  <si>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</si>
  <si>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</si>
  <si>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</si>
  <si>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</si>
  <si>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</si>
  <si>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</si>
  <si>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</si>
  <si>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</si>
  <si>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</si>
  <si>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</si>
  <si>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</si>
  <si>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</si>
  <si>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</si>
  <si>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</si>
  <si>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</si>
  <si>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</si>
  <si>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</si>
  <si>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</si>
  <si>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</si>
  <si>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</si>
  <si>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</si>
  <si>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</si>
  <si>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</si>
  <si>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</si>
  <si>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</si>
  <si>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</si>
  <si>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</si>
  <si>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</si>
  <si>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</si>
  <si>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</si>
  <si>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</si>
  <si>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</si>
  <si>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</si>
  <si>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</si>
  <si>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</si>
  <si>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</si>
  <si>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</si>
  <si>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</si>
  <si>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</si>
  <si>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</si>
  <si>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</si>
  <si>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</si>
  <si>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</si>
  <si>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</si>
  <si>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</si>
  <si>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</si>
  <si>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</si>
  <si>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</si>
  <si>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</si>
  <si>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</si>
  <si>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</si>
  <si>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</si>
  <si>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</si>
  <si>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</si>
  <si>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</si>
  <si>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</si>
  <si>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</si>
  <si>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</si>
  <si>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</si>
  <si>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</si>
  <si>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</si>
  <si>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</si>
  <si>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</si>
  <si>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</si>
  <si>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</si>
  <si>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</si>
  <si>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</si>
  <si>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</si>
  <si>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</si>
  <si>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</si>
  <si>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</si>
  <si>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</si>
  <si>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</si>
  <si>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</si>
  <si>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</si>
  <si>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</si>
  <si>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</si>
  <si>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</si>
  <si>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</si>
  <si>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</si>
  <si>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</si>
  <si>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</si>
  <si>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</si>
  <si>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</si>
  <si>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</si>
  <si>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</si>
  <si>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</si>
  <si>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</si>
  <si>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</si>
  <si>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</si>
  <si>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</si>
  <si>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</si>
  <si>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</si>
  <si>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</si>
  <si>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</si>
  <si>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</si>
  <si>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</si>
  <si>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</si>
  <si>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</si>
  <si>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</si>
  <si>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</si>
  <si>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</si>
  <si>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</si>
  <si>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</si>
  <si>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</si>
  <si>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</si>
  <si>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</si>
  <si>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</si>
  <si>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</si>
  <si>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</si>
  <si>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</si>
  <si>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</si>
  <si>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</si>
  <si>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</si>
  <si>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</si>
  <si>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</si>
  <si>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</si>
  <si>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</si>
  <si>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</si>
  <si>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</si>
  <si>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</si>
  <si>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</si>
  <si>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</si>
  <si>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</si>
  <si>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</si>
  <si>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</si>
  <si>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</si>
  <si>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</si>
  <si>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</si>
  <si>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</si>
  <si>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</si>
  <si>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</si>
  <si>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</si>
  <si>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</si>
  <si>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</si>
  <si>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</si>
  <si>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</si>
  <si>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</si>
  <si>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</si>
  <si>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</si>
  <si>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</si>
  <si>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</si>
  <si>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</si>
  <si>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</si>
  <si>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</si>
  <si>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</si>
  <si>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</si>
  <si>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</si>
  <si>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</si>
  <si>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</si>
  <si>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</si>
  <si>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</si>
  <si>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</si>
  <si>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</si>
  <si>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</si>
  <si>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</si>
  <si>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</si>
  <si>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</si>
  <si>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</si>
  <si>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</si>
  <si>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</si>
  <si>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</si>
  <si>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</si>
  <si>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</si>
  <si>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</si>
  <si>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</si>
  <si>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</si>
  <si>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</si>
  <si>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</si>
  <si>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</si>
  <si>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</si>
  <si>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</si>
  <si>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</si>
  <si>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</si>
  <si>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</si>
  <si>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</si>
  <si>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</si>
  <si>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</si>
  <si>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</si>
  <si>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</si>
  <si>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</si>
  <si>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</si>
  <si>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</si>
  <si>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</si>
  <si>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</si>
  <si>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</si>
  <si>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</si>
  <si>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</si>
  <si>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</si>
  <si>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</si>
  <si>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</si>
  <si>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</si>
  <si>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</si>
  <si>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</si>
  <si>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</si>
  <si>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</si>
  <si>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</si>
  <si>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</si>
  <si>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</si>
  <si>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</si>
  <si>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</si>
  <si>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</si>
  <si>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</si>
  <si>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</si>
  <si>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</si>
  <si>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</si>
  <si>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</si>
  <si>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</si>
  <si>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</si>
  <si>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</si>
  <si>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</si>
  <si>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</si>
  <si>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</si>
  <si>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</si>
  <si>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</si>
  <si>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</si>
  <si>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</si>
  <si>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</si>
  <si>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</si>
  <si>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</si>
  <si>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</si>
  <si>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</si>
  <si>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</si>
  <si>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</si>
  <si>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</si>
  <si>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</si>
  <si>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</si>
  <si>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</si>
  <si>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</si>
  <si>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</si>
  <si>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</si>
  <si>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</si>
  <si>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</si>
  <si>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</si>
  <si>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</si>
  <si>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</si>
  <si>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</si>
  <si>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</si>
  <si>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</si>
  <si>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</si>
  <si>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</si>
  <si>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</si>
  <si>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</si>
  <si>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</si>
  <si>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</si>
  <si>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</si>
  <si>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</si>
  <si>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</si>
  <si>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</si>
  <si>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</si>
  <si>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</si>
  <si>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</si>
  <si>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</si>
  <si>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</si>
  <si>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</si>
  <si>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</si>
  <si>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</si>
  <si>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</si>
  <si>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</si>
  <si>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</si>
  <si>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</si>
  <si>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</si>
  <si>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</si>
  <si>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</si>
  <si>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</si>
  <si>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</si>
  <si>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</si>
  <si>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</si>
  <si>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</si>
  <si>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</si>
  <si>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</si>
  <si>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</si>
  <si>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</si>
  <si>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</si>
  <si>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</si>
  <si>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</si>
  <si>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</si>
  <si>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</si>
  <si>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</si>
  <si>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</si>
  <si>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</si>
  <si>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</si>
  <si>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</si>
  <si>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</si>
  <si>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</si>
  <si>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</si>
  <si>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</si>
  <si>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</si>
  <si>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</si>
  <si>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</si>
  <si>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</si>
  <si>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</si>
  <si>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</si>
  <si>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</si>
  <si>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</si>
  <si>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</si>
  <si>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</si>
  <si>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</si>
  <si>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</si>
  <si>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</si>
  <si>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</si>
  <si>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</si>
  <si>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</si>
  <si>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</si>
  <si>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</si>
  <si>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</si>
  <si>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</si>
  <si>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</si>
  <si>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</si>
  <si>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</si>
  <si>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</si>
  <si>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</si>
  <si>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</si>
  <si>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</si>
  <si>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</si>
  <si>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</si>
  <si>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</si>
  <si>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</si>
  <si>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</si>
  <si>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</si>
  <si>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</si>
  <si>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</si>
  <si>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</si>
  <si>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</si>
  <si>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</si>
  <si>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</si>
  <si>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</si>
  <si>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</si>
  <si>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</si>
  <si>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</si>
  <si>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</si>
  <si>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</si>
  <si>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</si>
  <si>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</si>
  <si>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</si>
  <si>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</si>
  <si>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</si>
  <si>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</si>
  <si>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</si>
  <si>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</si>
  <si>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</si>
  <si>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</si>
  <si>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</si>
  <si>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</si>
  <si>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</si>
  <si>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</si>
  <si>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</si>
  <si>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</si>
  <si>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</si>
  <si>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</si>
  <si>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</si>
  <si>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</si>
  <si>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</si>
  <si>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</si>
  <si>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</si>
  <si>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</si>
  <si>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</si>
  <si>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</si>
  <si>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</si>
  <si>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</si>
  <si>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</si>
  <si>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</si>
  <si>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</si>
  <si>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</si>
  <si>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</si>
  <si>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</si>
  <si>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</si>
  <si>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</si>
  <si>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</si>
  <si>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</si>
  <si>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</si>
  <si>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</si>
  <si>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</si>
  <si>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</si>
  <si>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</si>
  <si>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</si>
  <si>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</si>
  <si>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</si>
  <si>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</si>
  <si>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</si>
  <si>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</si>
  <si>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</si>
  <si>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</si>
  <si>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</si>
  <si>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</si>
  <si>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</si>
  <si>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</si>
  <si>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</si>
  <si>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</si>
  <si>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</si>
  <si>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</si>
  <si>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</si>
  <si>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</si>
  <si>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</si>
  <si>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</si>
  <si>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</si>
  <si>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</si>
  <si>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</si>
  <si>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</si>
  <si>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</si>
  <si>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</si>
  <si>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</si>
  <si>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</si>
  <si>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</si>
  <si>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</si>
  <si>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</si>
  <si>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</si>
  <si>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</si>
  <si>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</si>
  <si>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</si>
  <si>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</si>
  <si>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</si>
  <si>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</si>
  <si>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</si>
  <si>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</si>
  <si>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</si>
  <si>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</si>
  <si>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</si>
  <si>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</si>
  <si>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</si>
  <si>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</si>
  <si>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</si>
  <si>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</si>
  <si>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</si>
  <si>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</si>
  <si>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</si>
  <si>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</si>
  <si>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</si>
  <si>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</si>
  <si>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</si>
  <si>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</si>
  <si>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</si>
  <si>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</si>
  <si>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</si>
  <si>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</si>
  <si>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</si>
  <si>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</si>
  <si>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</si>
  <si>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</si>
  <si>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</si>
  <si>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</si>
  <si>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</si>
  <si>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</si>
  <si>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</si>
  <si>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</si>
  <si>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</si>
  <si>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</si>
  <si>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</si>
  <si>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</si>
  <si>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</si>
  <si>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</si>
  <si>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</si>
  <si>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</si>
  <si>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</si>
  <si>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</si>
  <si>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</si>
  <si>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</si>
  <si>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</si>
  <si>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</si>
  <si>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</si>
  <si>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</si>
  <si>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</si>
  <si>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</si>
  <si>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</si>
  <si>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</si>
  <si>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</si>
  <si>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</si>
  <si>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</si>
  <si>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</si>
  <si>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</si>
  <si>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</si>
  <si>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</si>
  <si>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</si>
  <si>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</si>
  <si>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</si>
  <si>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</si>
  <si>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</si>
  <si>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</si>
  <si>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</si>
  <si>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</si>
  <si>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</si>
  <si>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</si>
  <si>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</si>
  <si>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</si>
  <si>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</si>
  <si>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</si>
  <si>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</si>
  <si>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</si>
  <si>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</si>
  <si>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</si>
  <si>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</si>
  <si>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</si>
  <si>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</si>
  <si>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</si>
  <si>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</si>
  <si>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</si>
  <si>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</si>
  <si>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</si>
  <si>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</si>
  <si>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</si>
  <si>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</si>
  <si>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</si>
  <si>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</si>
  <si>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</si>
  <si>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</si>
  <si>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</si>
  <si>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</si>
  <si>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</si>
  <si>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</si>
  <si>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</si>
  <si>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</si>
  <si>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</si>
  <si>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</si>
  <si>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</si>
  <si>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</si>
  <si>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</si>
  <si>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</si>
  <si>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</si>
  <si>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</si>
  <si>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</si>
  <si>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</si>
  <si>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</si>
  <si>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</si>
  <si>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</si>
  <si>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</si>
  <si>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</si>
  <si>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</si>
  <si>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</si>
  <si>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</si>
  <si>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</si>
  <si>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</si>
  <si>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</si>
  <si>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</si>
  <si>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</si>
  <si>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</si>
  <si>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</si>
  <si>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</si>
  <si>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</si>
  <si>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</si>
  <si>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</si>
  <si>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</si>
  <si>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</si>
  <si>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</si>
  <si>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</si>
  <si>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</si>
  <si>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</si>
  <si>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</si>
  <si>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</si>
  <si>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</si>
  <si>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</si>
  <si>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</si>
  <si>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</si>
  <si>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</si>
  <si>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</si>
  <si>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</si>
  <si>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</si>
  <si>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</si>
  <si>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</si>
  <si>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</si>
  <si>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</si>
  <si>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</si>
  <si>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</si>
  <si>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</si>
  <si>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</si>
  <si>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</si>
  <si>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</si>
  <si>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</si>
  <si>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</si>
  <si>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</si>
  <si>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</si>
  <si>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</si>
  <si>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</si>
  <si>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</si>
  <si>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</si>
  <si>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</si>
  <si>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</si>
  <si>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</si>
  <si>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</si>
  <si>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</si>
  <si>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</si>
  <si>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</si>
  <si>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</si>
  <si>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</si>
  <si>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</si>
  <si>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</si>
  <si>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</si>
  <si>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</si>
  <si>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</si>
  <si>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</si>
  <si>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</si>
  <si>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</si>
  <si>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</si>
  <si>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</si>
  <si>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</si>
  <si>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</si>
  <si>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</si>
  <si>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</si>
  <si>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</si>
  <si>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</si>
  <si>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</si>
  <si>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</si>
  <si>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</si>
  <si>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</si>
  <si>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</si>
  <si>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</si>
  <si>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</si>
  <si>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</si>
  <si>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</si>
  <si>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</si>
  <si>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</si>
  <si>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</si>
  <si>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</si>
  <si>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</si>
  <si>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</si>
  <si>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</si>
  <si>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</si>
  <si>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</si>
  <si>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</si>
  <si>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</si>
  <si>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</si>
  <si>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</si>
  <si>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</si>
  <si>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</si>
  <si>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</si>
  <si>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</si>
  <si>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</si>
  <si>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</si>
  <si>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</si>
  <si>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</si>
  <si>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</si>
  <si>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</si>
  <si>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</si>
  <si>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</si>
  <si>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</si>
  <si>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</si>
  <si>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</si>
  <si>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</si>
  <si>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</si>
  <si>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</si>
  <si>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</si>
  <si>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</si>
  <si>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</si>
  <si>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</si>
  <si>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</si>
  <si>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</si>
  <si>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</si>
  <si>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</si>
  <si>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</si>
  <si>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</si>
  <si>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</si>
  <si>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</si>
  <si>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</si>
  <si>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</si>
  <si>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</si>
  <si>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</si>
  <si>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</si>
  <si>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</si>
  <si>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</si>
  <si>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</si>
  <si>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</si>
  <si>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</si>
  <si>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</si>
  <si>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</si>
  <si>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</si>
  <si>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</si>
  <si>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</si>
  <si>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</si>
  <si>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</si>
  <si>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</si>
  <si>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</si>
  <si>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</si>
  <si>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</si>
  <si>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</si>
  <si>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</si>
  <si>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</si>
  <si>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</si>
  <si>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</si>
  <si>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</si>
  <si>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</si>
  <si>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</si>
  <si>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</si>
  <si>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</si>
  <si>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</si>
  <si>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</si>
  <si>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</si>
  <si>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</si>
  <si>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</si>
  <si>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</si>
  <si>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</si>
  <si>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</si>
  <si>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</si>
  <si>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</si>
  <si>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</si>
  <si>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</si>
  <si>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</si>
  <si>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</si>
  <si>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</si>
  <si>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</si>
  <si>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</si>
  <si>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</si>
  <si>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</si>
  <si>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</si>
  <si>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</si>
  <si>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</si>
  <si>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</si>
  <si>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</si>
  <si>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</si>
  <si>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</si>
  <si>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</si>
  <si>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</si>
  <si>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</si>
  <si>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</si>
  <si>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</si>
  <si>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</si>
  <si>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</si>
  <si>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</si>
  <si>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</si>
  <si>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</si>
  <si>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</si>
  <si>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</si>
  <si>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</si>
  <si>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</si>
  <si>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</si>
  <si>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</si>
  <si>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</si>
  <si>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</si>
  <si>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</si>
  <si>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</si>
  <si>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</si>
  <si>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</si>
  <si>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</si>
  <si>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</si>
  <si>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</si>
  <si>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</si>
  <si>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</si>
  <si>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</si>
  <si>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</si>
  <si>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</si>
  <si>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</si>
  <si>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</si>
  <si>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</si>
  <si>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</si>
  <si>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</si>
  <si>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</si>
  <si>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</si>
  <si>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</si>
  <si>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</si>
  <si>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</si>
  <si>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</si>
  <si>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</si>
  <si>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</si>
  <si>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</si>
  <si>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</si>
  <si>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</si>
  <si>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</si>
  <si>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</si>
  <si>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</si>
  <si>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</si>
  <si>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</si>
  <si>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</si>
  <si>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</si>
  <si>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</si>
  <si>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</si>
  <si>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</si>
  <si>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</si>
  <si>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</si>
  <si>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</si>
  <si>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</si>
  <si>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</si>
  <si>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</si>
  <si>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</si>
  <si>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</si>
  <si>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</si>
  <si>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</si>
  <si>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</si>
  <si>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</si>
  <si>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</si>
  <si>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</si>
  <si>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</si>
  <si>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</si>
  <si>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</si>
  <si>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</si>
  <si>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</si>
  <si>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</si>
  <si>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</si>
  <si>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</si>
  <si>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</si>
  <si>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</si>
  <si>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</si>
  <si>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</si>
  <si>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</si>
  <si>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</si>
  <si>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</si>
  <si>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</si>
  <si>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</si>
  <si>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</si>
  <si>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</si>
  <si>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</si>
  <si>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</si>
  <si>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</si>
  <si>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</si>
  <si>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</si>
  <si>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</si>
  <si>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</si>
  <si>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</si>
  <si>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</si>
  <si>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</si>
  <si>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</si>
  <si>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</si>
  <si>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</si>
  <si>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</si>
  <si>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</si>
  <si>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</si>
  <si>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</si>
  <si>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</si>
  <si>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</si>
  <si>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</si>
  <si>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</si>
  <si>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</si>
  <si>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</si>
  <si>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</si>
  <si>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</si>
  <si>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</si>
  <si>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</si>
  <si>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</si>
  <si>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</si>
  <si>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</si>
  <si>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</si>
  <si>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</si>
  <si>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</si>
  <si>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</si>
  <si>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</si>
  <si>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</si>
  <si>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</si>
  <si>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</si>
  <si>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</si>
  <si>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</si>
  <si>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</si>
  <si>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</si>
  <si>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</si>
  <si>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</si>
  <si>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</si>
  <si>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</si>
  <si>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</si>
  <si>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</si>
  <si>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</si>
  <si>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</si>
  <si>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</si>
  <si>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</si>
  <si>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</si>
  <si>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</si>
  <si>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</si>
  <si>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</si>
  <si>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</si>
  <si>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</si>
  <si>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</si>
  <si>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</si>
  <si>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</si>
  <si>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</si>
  <si>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</si>
  <si>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</si>
  <si>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</si>
  <si>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</si>
  <si>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</si>
  <si>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</si>
  <si>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</si>
  <si>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</si>
  <si>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</si>
  <si>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</si>
  <si>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</si>
  <si>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</si>
  <si>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</si>
  <si>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</si>
  <si>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</si>
  <si>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</si>
  <si>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</si>
  <si>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</si>
  <si>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</si>
  <si>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</si>
  <si>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</si>
  <si>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</si>
  <si>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</si>
  <si>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</si>
  <si>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</si>
  <si>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</si>
  <si>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</si>
  <si>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</si>
  <si>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</si>
  <si>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</si>
  <si>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</si>
  <si>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</si>
  <si>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</si>
  <si>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</si>
  <si>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</si>
  <si>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</si>
  <si>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</si>
  <si>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</si>
  <si>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</si>
  <si>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</si>
  <si>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</si>
  <si>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</si>
  <si>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</si>
  <si>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</si>
  <si>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</si>
  <si>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</si>
  <si>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</si>
  <si>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</si>
  <si>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</si>
  <si>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</si>
  <si>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</si>
  <si>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</si>
  <si>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</si>
  <si>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</si>
  <si>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</si>
  <si>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</si>
  <si>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</si>
  <si>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</si>
  <si>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</si>
  <si>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</si>
  <si>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</si>
  <si>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</si>
  <si>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</si>
  <si>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</si>
  <si>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</si>
  <si>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</si>
  <si>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</si>
  <si>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</si>
  <si>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</si>
  <si>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</si>
  <si>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</si>
  <si>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</si>
  <si>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</si>
  <si>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</si>
  <si>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</si>
  <si>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</si>
  <si>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</si>
  <si>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</si>
  <si>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</si>
  <si>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</si>
  <si>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</si>
  <si>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</si>
  <si>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</si>
  <si>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</si>
  <si>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</si>
  <si>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</si>
  <si>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</si>
  <si>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</si>
  <si>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</si>
  <si>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</si>
  <si>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</si>
  <si>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</si>
  <si>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</si>
  <si>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</si>
  <si>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</si>
  <si>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</si>
  <si>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</si>
  <si>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</si>
  <si>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</si>
  <si>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</si>
  <si>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</si>
  <si>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</si>
  <si>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</si>
  <si>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</si>
  <si>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</si>
  <si>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</si>
  <si>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</si>
  <si>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</si>
  <si>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</si>
  <si>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</si>
  <si>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</si>
  <si>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</si>
  <si>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</si>
  <si>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</si>
  <si>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</si>
  <si>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</si>
  <si>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</si>
  <si>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</si>
  <si>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</si>
  <si>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</si>
  <si>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</si>
  <si>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</si>
  <si>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</si>
  <si>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</si>
  <si>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</si>
  <si>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</si>
  <si>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</si>
  <si>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</si>
  <si>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</si>
  <si>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</si>
  <si>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</si>
  <si>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</si>
  <si>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</si>
  <si>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</si>
  <si>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</si>
  <si>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</si>
  <si>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</si>
  <si>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</si>
  <si>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</si>
  <si>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</si>
  <si>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</si>
  <si>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</si>
  <si>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</si>
  <si>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</si>
  <si>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</si>
  <si>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</si>
  <si>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</si>
  <si>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</si>
  <si>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</si>
  <si>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</si>
  <si>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</si>
  <si>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</si>
  <si>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</si>
  <si>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</si>
  <si>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</si>
  <si>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</si>
  <si>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</si>
  <si>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</si>
  <si>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</si>
  <si>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</si>
  <si>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</si>
  <si>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</si>
  <si>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</si>
  <si>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</si>
  <si>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</si>
  <si>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</si>
  <si>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</si>
  <si>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</si>
  <si>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</si>
  <si>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</si>
  <si>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</si>
  <si>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</si>
  <si>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</si>
  <si>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</si>
  <si>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</si>
  <si>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</si>
  <si>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</si>
  <si>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</si>
  <si>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</si>
  <si>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</si>
  <si>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</si>
  <si>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</si>
  <si>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</si>
  <si>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</si>
  <si>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</si>
  <si>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</si>
  <si>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</si>
  <si>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</si>
  <si>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</si>
  <si>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</si>
  <si>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</si>
  <si>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</si>
  <si>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</si>
  <si>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</si>
  <si>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</si>
  <si>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</si>
  <si>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</si>
  <si>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</si>
  <si>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</si>
  <si>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</si>
  <si>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</si>
  <si>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</si>
  <si>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</si>
  <si>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</si>
  <si>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</si>
  <si>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</si>
  <si>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</si>
  <si>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</si>
  <si>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</si>
  <si>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</si>
  <si>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</si>
  <si>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</si>
  <si>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</si>
  <si>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</si>
  <si>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</si>
  <si>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</si>
  <si>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</si>
  <si>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</si>
  <si>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</si>
  <si>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</si>
  <si>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</si>
  <si>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</si>
  <si>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</si>
  <si>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</si>
  <si>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</si>
  <si>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</si>
  <si>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</si>
  <si>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</si>
  <si>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</si>
  <si>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</si>
  <si>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</si>
  <si>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</si>
  <si>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</si>
  <si>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</si>
  <si>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</si>
  <si>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</si>
  <si>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</si>
  <si>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</si>
  <si>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</si>
  <si>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</si>
  <si>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</si>
  <si>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</si>
  <si>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</si>
  <si>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</si>
  <si>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</si>
  <si>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</si>
  <si>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</si>
  <si>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</si>
  <si>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</si>
  <si>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</si>
  <si>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</si>
  <si>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</si>
  <si>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</si>
  <si>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</si>
  <si>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</si>
  <si>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</si>
  <si>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</si>
  <si>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</si>
  <si>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</si>
  <si>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</si>
  <si>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</si>
  <si>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</si>
  <si>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</si>
  <si>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</si>
  <si>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</si>
  <si>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</si>
  <si>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</si>
  <si>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</si>
  <si>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</si>
  <si>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</si>
  <si>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</si>
  <si>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</si>
  <si>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</si>
  <si>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</si>
  <si>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</si>
  <si>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</si>
  <si>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</si>
  <si>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</si>
  <si>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</si>
  <si>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</si>
  <si>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</si>
  <si>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</si>
  <si>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</si>
  <si>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</si>
  <si>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</si>
  <si>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</si>
  <si>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</si>
  <si>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</si>
  <si>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</si>
  <si>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</si>
  <si>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</si>
  <si>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</si>
  <si>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</si>
  <si>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</si>
  <si>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</si>
  <si>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</si>
  <si>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</si>
  <si>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</si>
  <si>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</si>
  <si>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</si>
  <si>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</si>
  <si>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</si>
  <si>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</si>
  <si>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</si>
  <si>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</si>
  <si>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</si>
  <si>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</si>
  <si>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</si>
  <si>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</si>
  <si>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</si>
  <si>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</si>
  <si>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</si>
  <si>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</si>
  <si>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</si>
  <si>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</si>
  <si>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</si>
  <si>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</si>
  <si>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</si>
  <si>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</si>
  <si>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</si>
  <si>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</si>
  <si>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</si>
  <si>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</si>
  <si>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</si>
  <si>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</si>
  <si>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</si>
  <si>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</si>
  <si>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</si>
  <si>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</si>
  <si>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</si>
  <si>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</si>
  <si>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</si>
  <si>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</si>
  <si>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</si>
  <si>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</si>
  <si>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</si>
  <si>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</si>
  <si>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</si>
  <si>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</si>
  <si>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</si>
  <si>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</si>
  <si>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</si>
  <si>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</si>
  <si>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</si>
  <si>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</si>
  <si>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</si>
  <si>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</si>
  <si>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</si>
  <si>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</si>
  <si>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</si>
  <si>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</si>
  <si>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</si>
  <si>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</si>
  <si>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</si>
  <si>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</si>
  <si>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</si>
  <si>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</si>
  <si>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</si>
  <si>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</si>
  <si>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</si>
  <si>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</si>
  <si>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</si>
  <si>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</si>
  <si>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</si>
  <si>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</si>
  <si>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</si>
  <si>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</si>
  <si>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</si>
  <si>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</si>
  <si>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</si>
  <si>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</si>
  <si>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</si>
  <si>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</si>
  <si>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</si>
  <si>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</si>
  <si>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</si>
  <si>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</si>
  <si>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</si>
  <si>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</si>
  <si>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</si>
  <si>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</si>
  <si>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</si>
  <si>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</si>
  <si>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</si>
  <si>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</si>
  <si>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</si>
  <si>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</si>
  <si>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</si>
  <si>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</si>
  <si>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</si>
  <si>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</si>
  <si>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</si>
  <si>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</si>
  <si>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</si>
  <si>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</si>
  <si>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</si>
  <si>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</si>
  <si>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</si>
  <si>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</si>
  <si>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</si>
  <si>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</si>
  <si>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</si>
  <si>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</si>
  <si>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</si>
  <si>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</si>
  <si>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</si>
  <si>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</si>
  <si>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</si>
  <si>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</si>
  <si>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</si>
  <si>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</si>
  <si>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</si>
  <si>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</si>
  <si>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</si>
  <si>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</si>
  <si>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</si>
  <si>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</si>
  <si>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</si>
  <si>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</si>
  <si>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</si>
  <si>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</si>
  <si>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</si>
  <si>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</si>
  <si>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</si>
  <si>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</si>
  <si>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</si>
  <si>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</si>
  <si>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</si>
  <si>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</si>
  <si>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</si>
  <si>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</si>
  <si>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</si>
  <si>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</si>
  <si>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</si>
  <si>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</si>
  <si>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</si>
  <si>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</si>
  <si>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</si>
  <si>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</si>
  <si>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</si>
  <si>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</si>
  <si>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</si>
  <si>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</si>
  <si>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</si>
  <si>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</si>
  <si>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</si>
  <si>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</si>
  <si>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</si>
  <si>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</si>
  <si>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</si>
  <si>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</si>
  <si>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</si>
  <si>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</si>
  <si>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</si>
  <si>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</si>
  <si>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</si>
  <si>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</si>
  <si>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</si>
  <si>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</si>
  <si>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</si>
  <si>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</si>
  <si>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</si>
  <si>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</si>
  <si>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</si>
  <si>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</si>
  <si>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</si>
  <si>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</si>
  <si>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</si>
  <si>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</si>
  <si>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</si>
  <si>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</si>
  <si>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</si>
  <si>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</si>
  <si>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</si>
  <si>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</si>
  <si>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</si>
  <si>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</si>
  <si>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</si>
  <si>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</si>
  <si>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</si>
  <si>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</si>
  <si>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</si>
  <si>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</si>
  <si>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</si>
  <si>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</si>
  <si>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</si>
  <si>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</si>
  <si>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</si>
  <si>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</si>
  <si>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</si>
  <si>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</si>
  <si>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</si>
  <si>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</si>
  <si>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</si>
  <si>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</si>
  <si>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</si>
  <si>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</si>
  <si>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</si>
  <si>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</si>
  <si>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</si>
  <si>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</si>
  <si>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</si>
  <si>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</si>
  <si>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</si>
  <si>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</si>
  <si>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</si>
  <si>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</si>
  <si>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</si>
  <si>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</si>
  <si>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</si>
  <si>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</si>
  <si>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</si>
  <si>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</si>
  <si>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</si>
  <si>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</si>
  <si>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</si>
  <si>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</si>
  <si>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</si>
  <si>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</si>
  <si>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</si>
  <si>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</si>
  <si>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</si>
  <si>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</si>
  <si>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</si>
  <si>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</si>
  <si>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</si>
  <si>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</si>
  <si>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</si>
  <si>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</si>
  <si>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</si>
  <si>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</si>
  <si>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</si>
  <si>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</si>
  <si>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</si>
  <si>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</si>
  <si>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</si>
  <si>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</si>
  <si>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</si>
  <si>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</si>
  <si>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</si>
  <si>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</si>
  <si>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</si>
  <si>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</si>
  <si>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</si>
  <si>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</si>
  <si>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</si>
  <si>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</si>
  <si>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</si>
  <si>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</si>
  <si>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</si>
  <si>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</si>
  <si>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</si>
  <si>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</si>
  <si>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</si>
  <si>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</si>
  <si>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</si>
  <si>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</si>
  <si>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</si>
  <si>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</si>
  <si>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</si>
  <si>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</si>
  <si>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</si>
  <si>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</si>
  <si>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</si>
  <si>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</si>
  <si>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</si>
  <si>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</si>
  <si>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</si>
  <si>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</si>
  <si>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</si>
  <si>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</si>
  <si>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</si>
  <si>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</si>
  <si>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</si>
  <si>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</si>
  <si>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</si>
  <si>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</si>
  <si>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</si>
  <si>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</si>
  <si>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</si>
  <si>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</si>
  <si>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</si>
  <si>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</si>
  <si>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</si>
  <si>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</si>
  <si>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</si>
  <si>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</si>
  <si>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</si>
  <si>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</si>
  <si>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</si>
  <si>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</si>
  <si>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</si>
  <si>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</si>
  <si>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</si>
  <si>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</si>
  <si>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</si>
  <si>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</si>
  <si>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</si>
  <si>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</si>
  <si>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</si>
  <si>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</si>
  <si>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</si>
  <si>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</si>
  <si>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</si>
  <si>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</si>
  <si>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</si>
  <si>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</si>
  <si>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</si>
  <si>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</si>
  <si>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</si>
  <si>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</si>
  <si>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</si>
  <si>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</si>
  <si>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</si>
  <si>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</si>
  <si>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</si>
  <si>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</si>
  <si>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</si>
  <si>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</si>
  <si>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</si>
  <si>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</si>
  <si>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</si>
  <si>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</si>
  <si>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</si>
  <si>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</si>
  <si>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</si>
  <si>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</si>
  <si>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</si>
  <si>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</si>
  <si>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</si>
  <si>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</si>
  <si>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</si>
  <si>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</si>
  <si>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</si>
  <si>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</si>
  <si>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</si>
  <si>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</si>
  <si>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</si>
  <si>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</si>
  <si>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</si>
  <si>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</si>
  <si>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</si>
  <si>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</si>
  <si>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</si>
  <si>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</si>
  <si>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</si>
  <si>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</si>
  <si>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</si>
  <si>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</si>
  <si>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</si>
  <si>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</si>
  <si>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</si>
  <si>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</si>
  <si>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</si>
  <si>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</si>
  <si>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</si>
  <si>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</si>
  <si>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</si>
  <si>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</si>
  <si>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</si>
  <si>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</si>
  <si>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</si>
  <si>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</si>
  <si>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</si>
  <si>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</si>
  <si>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</si>
  <si>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</si>
  <si>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</si>
  <si>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</si>
  <si>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</si>
  <si>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</si>
  <si>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</si>
  <si>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</si>
  <si>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</si>
  <si>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</si>
  <si>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</si>
  <si>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</si>
  <si>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</si>
  <si>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</si>
  <si>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</si>
  <si>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</si>
  <si>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</si>
  <si>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</si>
  <si>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</si>
  <si>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</si>
  <si>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</si>
  <si>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</si>
  <si>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</si>
  <si>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</si>
  <si>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</si>
  <si>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</si>
  <si>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</si>
  <si>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</si>
  <si>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</si>
  <si>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</si>
  <si>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</si>
  <si>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</si>
  <si>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</si>
  <si>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</si>
  <si>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</si>
  <si>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</si>
  <si>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</si>
  <si>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</si>
  <si>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</si>
  <si>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</si>
  <si>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</si>
  <si>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</si>
  <si>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</si>
  <si>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</si>
  <si>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</si>
  <si>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</si>
  <si>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</si>
  <si>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</si>
  <si>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</si>
  <si>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</si>
  <si>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</si>
  <si>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</si>
  <si>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</si>
  <si>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</si>
  <si>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</si>
  <si>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</si>
  <si>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</si>
  <si>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</si>
  <si>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</si>
  <si>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</si>
  <si>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</si>
  <si>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</si>
  <si>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</si>
  <si>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</si>
  <si>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</si>
  <si>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</si>
  <si>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</si>
  <si>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</si>
  <si>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</si>
  <si>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</si>
  <si>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</si>
  <si>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</si>
  <si>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</si>
  <si>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</si>
  <si>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</si>
  <si>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</si>
  <si>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</si>
  <si>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</si>
  <si>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</si>
  <si>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</si>
  <si>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</si>
  <si>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</si>
  <si>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</si>
  <si>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</si>
  <si>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</si>
  <si>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</si>
  <si>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</si>
  <si>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</si>
  <si>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</si>
  <si>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</si>
  <si>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</si>
  <si>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</si>
  <si>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</si>
  <si>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</si>
  <si>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</si>
  <si>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</si>
  <si>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</si>
  <si>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</si>
  <si>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</si>
  <si>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</si>
  <si>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</si>
  <si>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</si>
  <si>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</si>
  <si>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</si>
  <si>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</si>
  <si>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</si>
  <si>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</si>
  <si>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</si>
  <si>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</si>
  <si>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</si>
  <si>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</si>
  <si>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</si>
  <si>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</si>
  <si>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</si>
  <si>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</si>
  <si>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</si>
  <si>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</si>
  <si>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</si>
  <si>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</si>
  <si>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</si>
  <si>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</si>
  <si>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</si>
  <si>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</si>
  <si>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</si>
  <si>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</si>
  <si>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</si>
  <si>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</si>
  <si>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</si>
  <si>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</si>
  <si>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</si>
  <si>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</si>
  <si>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</si>
  <si>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</si>
  <si>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</si>
  <si>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</si>
  <si>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</si>
  <si>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</si>
  <si>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</si>
  <si>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</si>
  <si>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</si>
  <si>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</si>
  <si>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</si>
  <si>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</si>
  <si>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</si>
  <si>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</si>
  <si>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</si>
  <si>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</si>
  <si>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</si>
  <si>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</si>
  <si>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</si>
  <si>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</si>
  <si>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</si>
  <si>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</si>
  <si>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</si>
  <si>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</si>
  <si>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</si>
  <si>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</si>
  <si>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</si>
  <si>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</si>
  <si>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</si>
  <si>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</si>
  <si>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</si>
  <si>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</si>
  <si>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</si>
  <si>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</si>
  <si>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</si>
  <si>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</si>
  <si>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</si>
  <si>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</si>
  <si>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</si>
  <si>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</si>
  <si>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</si>
  <si>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</si>
  <si>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</si>
  <si>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</si>
  <si>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</si>
  <si>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</si>
  <si>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</si>
  <si>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</si>
  <si>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</si>
  <si>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</si>
  <si>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</si>
  <si>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</si>
  <si>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</si>
  <si>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</si>
  <si>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</si>
  <si>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</si>
  <si>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</si>
  <si>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</si>
  <si>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</si>
  <si>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</si>
  <si>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</si>
  <si>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</si>
  <si>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</si>
  <si>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</si>
  <si>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</si>
  <si>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</si>
  <si>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</si>
  <si>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</si>
  <si>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</si>
  <si>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</si>
  <si>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</si>
  <si>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</si>
  <si>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</si>
  <si>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</si>
  <si>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</si>
  <si>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</si>
  <si>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</si>
  <si>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</si>
  <si>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</si>
  <si>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</si>
  <si>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</si>
  <si>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</si>
  <si>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</si>
  <si>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</si>
  <si>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</si>
  <si>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</si>
  <si>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</si>
  <si>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</si>
  <si>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</si>
  <si>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</si>
  <si>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</si>
  <si>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</si>
  <si>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</si>
  <si>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</si>
  <si>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</si>
  <si>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</si>
  <si>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</si>
  <si>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</si>
  <si>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</si>
  <si>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</si>
  <si>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</si>
  <si>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</si>
  <si>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</si>
  <si>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</si>
  <si>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</si>
  <si>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</si>
  <si>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</si>
  <si>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</si>
  <si>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</si>
  <si>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</si>
  <si>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</si>
  <si>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</si>
  <si>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</si>
  <si>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</si>
  <si>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</si>
  <si>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</si>
  <si>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</si>
  <si>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</si>
  <si>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</si>
  <si>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</si>
  <si>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</si>
  <si>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</si>
  <si>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</si>
  <si>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</si>
  <si>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</si>
  <si>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</si>
  <si>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</si>
  <si>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</si>
  <si>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</si>
  <si>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</si>
  <si>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</si>
  <si>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</si>
  <si>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</si>
  <si>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</si>
  <si>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</si>
  <si>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</si>
  <si>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</si>
  <si>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</si>
  <si>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</si>
  <si>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</si>
  <si>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</si>
  <si>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</si>
  <si>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</si>
  <si>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</si>
  <si>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</si>
  <si>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</si>
  <si>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</si>
  <si>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</si>
  <si>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</si>
  <si>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</si>
  <si>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</si>
  <si>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</si>
  <si>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</si>
  <si>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</si>
  <si>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</si>
  <si>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</si>
  <si>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</si>
  <si>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</si>
  <si>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</si>
  <si>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</si>
  <si>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</si>
  <si>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</si>
  <si>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</si>
  <si>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</si>
  <si>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</si>
  <si>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</si>
  <si>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</si>
  <si>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</si>
  <si>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</si>
  <si>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</si>
  <si>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</si>
  <si>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</si>
  <si>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</si>
  <si>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</si>
  <si>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</si>
  <si>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</si>
  <si>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</si>
  <si>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</si>
  <si>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</si>
  <si>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</si>
  <si>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</si>
  <si>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</si>
  <si>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</si>
  <si>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</si>
  <si>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</si>
  <si>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</si>
  <si>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</si>
  <si>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</si>
  <si>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</si>
  <si>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</si>
  <si>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</si>
  <si>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</si>
  <si>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</si>
  <si>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</si>
  <si>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</si>
  <si>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</si>
  <si>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</si>
  <si>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</si>
  <si>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</si>
  <si>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</si>
  <si>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</si>
  <si>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</si>
  <si>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</si>
  <si>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</si>
  <si>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</si>
  <si>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</si>
  <si>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</si>
  <si>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</si>
  <si>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</si>
  <si>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</si>
  <si>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</si>
  <si>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</si>
  <si>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</si>
  <si>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</si>
  <si>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</si>
  <si>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</si>
  <si>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</si>
  <si>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</si>
  <si>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</si>
  <si>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</si>
  <si>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</si>
  <si>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</si>
  <si>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</si>
  <si>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</si>
  <si>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</si>
  <si>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</si>
  <si>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</si>
  <si>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</si>
  <si>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</si>
  <si>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</si>
  <si>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</si>
  <si>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</si>
  <si>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</si>
  <si>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</si>
  <si>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</si>
  <si>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</si>
  <si>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</si>
  <si>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</si>
  <si>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</si>
  <si>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</si>
  <si>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</si>
  <si>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</si>
  <si>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</si>
  <si>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</si>
  <si>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</si>
  <si>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</si>
  <si>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</si>
  <si>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</si>
  <si>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</si>
  <si>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</si>
  <si>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</si>
  <si>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</si>
  <si>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</si>
  <si>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</si>
  <si>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</si>
  <si>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</si>
  <si>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</si>
  <si>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</si>
  <si>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</si>
  <si>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</si>
  <si>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</si>
  <si>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</si>
  <si>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</si>
  <si>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</si>
  <si>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</si>
  <si>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</si>
  <si>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</si>
  <si>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</si>
  <si>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</si>
  <si>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</si>
  <si>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</si>
  <si>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</si>
  <si>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</si>
  <si>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</si>
  <si>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</si>
  <si>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</si>
  <si>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</si>
  <si>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</si>
  <si>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</si>
  <si>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</si>
  <si>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</si>
  <si>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</si>
  <si>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</si>
  <si>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</si>
  <si>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</si>
  <si>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</si>
  <si>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</si>
  <si>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</si>
  <si>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</si>
  <si>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</si>
  <si>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</si>
  <si>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</si>
  <si>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</si>
  <si>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</si>
  <si>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</si>
  <si>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</si>
  <si>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</si>
  <si>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</si>
  <si>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</si>
  <si>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</si>
  <si>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</si>
  <si>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</si>
  <si>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</si>
  <si>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</si>
  <si>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</si>
  <si>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</si>
  <si>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</si>
  <si>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</si>
  <si>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</si>
  <si>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</si>
  <si>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</si>
  <si>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</si>
  <si>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</si>
  <si>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</si>
  <si>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</si>
  <si>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</si>
  <si>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</si>
  <si>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</si>
  <si>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</si>
  <si>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</si>
  <si>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</si>
  <si>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</si>
  <si>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</si>
  <si>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</si>
  <si>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</si>
  <si>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</si>
  <si>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</si>
  <si>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</si>
  <si>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</si>
  <si>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</si>
  <si>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</si>
  <si>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</si>
  <si>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</si>
  <si>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</si>
  <si>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</si>
  <si>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</si>
  <si>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</si>
  <si>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</si>
  <si>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</si>
  <si>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</si>
  <si>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</si>
  <si>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</si>
  <si>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</si>
  <si>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</si>
  <si>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</si>
  <si>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</si>
  <si>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</si>
  <si>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</si>
  <si>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</si>
  <si>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</si>
  <si>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</si>
  <si>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</si>
  <si>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</si>
  <si>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</si>
  <si>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</si>
  <si>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</si>
  <si>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</si>
  <si>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</si>
  <si>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</si>
  <si>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</si>
  <si>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</si>
  <si>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</si>
  <si>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</si>
  <si>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</si>
  <si>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</si>
  <si>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</si>
  <si>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</si>
  <si>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</si>
  <si>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</si>
  <si>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</si>
  <si>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</si>
  <si>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</si>
  <si>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</si>
  <si>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</si>
  <si>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</si>
  <si>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</si>
  <si>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</si>
  <si>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</si>
  <si>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</si>
  <si>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</si>
  <si>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</si>
  <si>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</si>
  <si>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</si>
  <si>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</si>
  <si>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</si>
  <si>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</si>
  <si>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</si>
  <si>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</si>
  <si>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</si>
  <si>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</si>
  <si>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</si>
  <si>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</si>
  <si>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</si>
  <si>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</si>
  <si>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</si>
  <si>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</si>
  <si>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</si>
  <si>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</si>
  <si>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</si>
  <si>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</si>
  <si>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</si>
  <si>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</si>
  <si>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</si>
  <si>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</si>
  <si>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</si>
  <si>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</si>
  <si>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</si>
  <si>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</si>
  <si>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</si>
  <si>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</si>
  <si>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</si>
  <si>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</si>
  <si>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</si>
  <si>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</si>
  <si>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</si>
  <si>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</si>
  <si>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</si>
  <si>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</si>
  <si>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</si>
  <si>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</si>
  <si>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</si>
  <si>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</si>
  <si>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</si>
  <si>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</si>
  <si>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</si>
  <si>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</si>
  <si>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</si>
  <si>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</si>
  <si>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</si>
  <si>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</si>
  <si>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</si>
  <si>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</si>
  <si>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</si>
  <si>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</si>
  <si>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</si>
  <si>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</si>
  <si>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</si>
  <si>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</si>
  <si>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</si>
  <si>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</si>
  <si>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</si>
  <si>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</si>
  <si>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</si>
  <si>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</si>
  <si>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</si>
  <si>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</si>
  <si>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</si>
  <si>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</si>
  <si>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</si>
  <si>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</si>
  <si>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</si>
  <si>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</si>
  <si>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</si>
  <si>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</si>
  <si>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</si>
  <si>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</si>
  <si>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</si>
  <si>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</si>
  <si>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</si>
  <si>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</si>
  <si>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</si>
  <si>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</si>
  <si>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</si>
  <si>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</si>
  <si>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</si>
  <si>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</si>
  <si>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</si>
  <si>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</si>
  <si>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</si>
  <si>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</si>
  <si>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</si>
  <si>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</si>
  <si>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</si>
  <si>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</si>
  <si>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</si>
  <si>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</si>
  <si>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</si>
  <si>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</si>
  <si>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</si>
  <si>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</si>
  <si>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</si>
  <si>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</si>
  <si>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</si>
  <si>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</si>
  <si>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</si>
  <si>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</si>
  <si>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</si>
  <si>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</si>
  <si>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</si>
  <si>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</si>
  <si>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</si>
  <si>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</si>
  <si>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</si>
  <si>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</si>
  <si>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</si>
  <si>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</si>
  <si>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</si>
  <si>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</si>
  <si>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</si>
  <si>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</si>
  <si>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</si>
  <si>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</si>
  <si>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</si>
  <si>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</si>
  <si>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</si>
  <si>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</si>
  <si>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</si>
  <si>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</si>
  <si>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</si>
  <si>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</si>
  <si>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</si>
  <si>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</si>
  <si>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</si>
  <si>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</si>
  <si>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</si>
  <si>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</si>
  <si>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</si>
  <si>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</si>
  <si>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</si>
  <si>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</si>
  <si>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</si>
  <si>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</si>
  <si>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</si>
  <si>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</si>
  <si>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</si>
  <si>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</si>
  <si>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</si>
  <si>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</si>
  <si>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</si>
  <si>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</si>
  <si>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</si>
  <si>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</si>
  <si>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</si>
  <si>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</si>
  <si>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</si>
  <si>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</si>
  <si>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</si>
  <si>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</si>
  <si>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</si>
  <si>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</si>
  <si>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</si>
  <si>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</si>
  <si>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</si>
  <si>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</si>
  <si>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</si>
  <si>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</si>
  <si>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</si>
  <si>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</si>
  <si>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</si>
  <si>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</si>
  <si>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</si>
  <si>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</si>
  <si>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</si>
  <si>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</si>
  <si>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</si>
  <si>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</si>
  <si>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</si>
  <si>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</si>
  <si>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</si>
  <si>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</si>
  <si>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</si>
  <si>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</si>
  <si>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</si>
  <si>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</si>
  <si>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</si>
  <si>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</si>
  <si>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</si>
  <si>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</si>
  <si>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</si>
  <si>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</si>
  <si>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</si>
  <si>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</si>
  <si>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</si>
  <si>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</si>
  <si>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</si>
  <si>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</si>
  <si>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</si>
  <si>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</si>
  <si>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</si>
  <si>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</si>
  <si>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</si>
  <si>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</si>
  <si>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</si>
  <si>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</si>
  <si>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</si>
  <si>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</si>
  <si>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</si>
  <si>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</si>
  <si>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</si>
  <si>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</si>
  <si>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</si>
  <si>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</si>
  <si>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</si>
  <si>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</si>
  <si>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</si>
  <si>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</si>
  <si>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</si>
  <si>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</si>
  <si>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</si>
  <si>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</si>
  <si>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</si>
  <si>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</si>
  <si>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</si>
  <si>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</si>
  <si>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</si>
  <si>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</si>
  <si>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</si>
  <si>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</si>
  <si>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</si>
  <si>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</si>
  <si>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</si>
  <si>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</si>
  <si>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</si>
  <si>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</si>
  <si>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</si>
  <si>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</si>
  <si>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</si>
  <si>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</si>
  <si>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</si>
  <si>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</si>
  <si>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</si>
  <si>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</si>
  <si>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</si>
  <si>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</si>
  <si>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</si>
  <si>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</si>
  <si>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</si>
  <si>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</si>
  <si>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</si>
  <si>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</si>
  <si>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</si>
  <si>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</si>
  <si>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</si>
  <si>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</si>
  <si>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</si>
  <si>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</si>
  <si>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</si>
  <si>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</si>
  <si>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</si>
  <si>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</si>
  <si>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</si>
  <si>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</si>
  <si>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</si>
  <si>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</si>
  <si>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</si>
  <si>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</si>
  <si>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</si>
  <si>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</si>
  <si>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</si>
  <si>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</si>
  <si>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</si>
  <si>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</si>
  <si>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</si>
  <si>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</si>
  <si>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</si>
  <si>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</si>
  <si>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</si>
  <si>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</si>
  <si>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</si>
  <si>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</si>
  <si>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</si>
  <si>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</si>
  <si>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</si>
  <si>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</si>
  <si>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</si>
  <si>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</si>
  <si>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</si>
  <si>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</si>
  <si>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</si>
  <si>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</si>
  <si>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</si>
  <si>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</si>
  <si>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</si>
  <si>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</si>
  <si>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</si>
  <si>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</si>
  <si>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</si>
  <si>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</si>
  <si>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</si>
  <si>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</si>
  <si>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</si>
  <si>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</si>
  <si>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</si>
  <si>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</si>
  <si>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</si>
  <si>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</si>
  <si>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</si>
  <si>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</si>
  <si>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</si>
  <si>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</si>
  <si>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</si>
  <si>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</si>
  <si>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</si>
  <si>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</si>
  <si>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</si>
  <si>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</si>
  <si>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</si>
  <si>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</si>
  <si>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</si>
  <si>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</si>
  <si>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</si>
  <si>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</si>
  <si>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</si>
  <si>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</si>
  <si>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</si>
  <si>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</si>
  <si>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</si>
  <si>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</si>
  <si>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</si>
  <si>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</si>
  <si>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</si>
  <si>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</si>
  <si>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</si>
  <si>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</si>
  <si>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</si>
  <si>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</si>
  <si>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</si>
  <si>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</si>
  <si>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</si>
  <si>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</si>
  <si>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</si>
  <si>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</si>
  <si>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</si>
  <si>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</si>
  <si>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</si>
  <si>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</si>
  <si>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</si>
  <si>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</si>
  <si>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</si>
  <si>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</si>
  <si>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</si>
  <si>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</si>
  <si>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</si>
  <si>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</si>
  <si>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</si>
  <si>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</si>
  <si>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</si>
  <si>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</si>
  <si>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</si>
  <si>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</si>
  <si>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</si>
  <si>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</si>
  <si>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</si>
  <si>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</si>
  <si>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</si>
  <si>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</si>
  <si>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</si>
  <si>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</si>
  <si>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</si>
  <si>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</si>
  <si>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</si>
  <si>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</si>
  <si>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</si>
  <si>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</si>
  <si>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</si>
  <si>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</si>
  <si>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</si>
  <si>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</si>
  <si>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</si>
  <si>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</si>
  <si>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</si>
  <si>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</si>
  <si>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</si>
  <si>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</si>
  <si>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</si>
  <si>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</si>
  <si>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</si>
  <si>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</si>
  <si>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</si>
  <si>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</si>
  <si>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</si>
  <si>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</si>
  <si>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</si>
  <si>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</si>
  <si>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</si>
  <si>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</si>
  <si>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</si>
  <si>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</si>
  <si>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</si>
  <si>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</si>
  <si>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</si>
  <si>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</si>
  <si>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</si>
  <si>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</si>
  <si>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</si>
  <si>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</si>
  <si>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</si>
  <si>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</si>
  <si>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</si>
  <si>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</si>
  <si>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</si>
  <si>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</si>
  <si>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</si>
  <si>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</si>
  <si>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</si>
  <si>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</si>
  <si>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</si>
  <si>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</si>
  <si>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</si>
  <si>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</si>
  <si>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</si>
  <si>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</si>
  <si>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</si>
  <si>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</si>
  <si>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</si>
  <si>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</si>
  <si>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</si>
  <si>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</si>
  <si>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</si>
  <si>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</si>
  <si>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</si>
  <si>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</si>
  <si>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</si>
  <si>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</si>
  <si>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</si>
  <si>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</si>
  <si>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</si>
  <si>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</si>
  <si>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</si>
  <si>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</si>
  <si>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</si>
  <si>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</si>
  <si>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</si>
  <si>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</si>
  <si>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</si>
  <si>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</si>
  <si>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</si>
  <si>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</si>
  <si>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</si>
  <si>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</si>
  <si>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</si>
  <si>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</si>
  <si>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</si>
  <si>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</si>
  <si>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</si>
  <si>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</si>
  <si>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</si>
  <si>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</si>
  <si>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</si>
  <si>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</si>
  <si>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</si>
  <si>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</si>
  <si>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</si>
  <si>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</si>
  <si>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</si>
  <si>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</si>
  <si>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</si>
  <si>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</si>
  <si>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</si>
  <si>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</si>
  <si>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</si>
  <si>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</si>
  <si>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</si>
  <si>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</si>
  <si>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</si>
  <si>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</si>
  <si>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</si>
  <si>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</si>
  <si>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</si>
  <si>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</si>
  <si>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</si>
  <si>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</si>
  <si>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</si>
  <si>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</si>
  <si>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</si>
  <si>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</si>
  <si>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</si>
  <si>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</si>
  <si>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</si>
  <si>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</si>
  <si>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</si>
  <si>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</si>
  <si>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</si>
  <si>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</si>
  <si>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</si>
  <si>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</si>
  <si>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</si>
  <si>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</si>
  <si>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</si>
  <si>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</si>
  <si>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</si>
  <si>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</si>
  <si>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</si>
  <si>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</si>
  <si>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</si>
  <si>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</si>
  <si>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</si>
  <si>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</si>
  <si>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</si>
  <si>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</si>
  <si>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</si>
  <si>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</si>
  <si>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</si>
  <si>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</si>
  <si>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</si>
  <si>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</si>
  <si>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</si>
  <si>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</si>
  <si>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</si>
  <si>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</si>
  <si>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</si>
  <si>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</si>
  <si>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</si>
  <si>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</si>
  <si>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</si>
  <si>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</si>
  <si>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</si>
  <si>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</si>
  <si>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</si>
  <si>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</si>
  <si>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</si>
  <si>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</si>
  <si>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</si>
  <si>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</si>
  <si>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</si>
  <si>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</si>
  <si>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</si>
  <si>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</si>
  <si>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</si>
  <si>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</si>
  <si>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</si>
  <si>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</si>
  <si>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</si>
  <si>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</si>
  <si>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</si>
  <si>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</si>
  <si>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</si>
  <si>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</si>
  <si>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</si>
  <si>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</si>
  <si>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</si>
  <si>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</si>
  <si>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</si>
  <si>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</si>
  <si>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</si>
  <si>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</si>
  <si>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</si>
  <si>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</si>
  <si>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</si>
  <si>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</si>
  <si>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</si>
  <si>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</si>
  <si>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</si>
  <si>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</si>
  <si>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</si>
  <si>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</si>
  <si>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</si>
  <si>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</si>
  <si>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</si>
  <si>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</si>
  <si>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</si>
  <si>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</si>
  <si>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</si>
  <si>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</si>
  <si>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</si>
  <si>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</si>
  <si>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</si>
  <si>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</si>
  <si>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</si>
  <si>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</si>
  <si>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</si>
  <si>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</si>
  <si>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</si>
  <si>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</si>
  <si>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</si>
  <si>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</si>
  <si>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</si>
  <si>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</si>
  <si>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</si>
  <si>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</si>
  <si>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</si>
  <si>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</si>
  <si>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</si>
  <si>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</si>
  <si>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</si>
  <si>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</si>
  <si>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</si>
  <si>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</si>
  <si>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</si>
  <si>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</si>
  <si>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</si>
  <si>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</si>
  <si>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</si>
  <si>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</si>
  <si>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</si>
  <si>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</si>
  <si>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</si>
  <si>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</si>
  <si>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</si>
  <si>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</si>
  <si>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</si>
  <si>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</si>
  <si>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</si>
  <si>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</si>
  <si>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</si>
  <si>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</si>
  <si>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</si>
  <si>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</si>
  <si>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</si>
  <si>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</si>
  <si>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</si>
  <si>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</si>
  <si>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</si>
  <si>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</si>
  <si>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</si>
  <si>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</si>
  <si>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</si>
  <si>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</si>
  <si>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</si>
  <si>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</si>
  <si>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</si>
  <si>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</si>
  <si>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</si>
  <si>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</si>
  <si>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</si>
  <si>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</si>
  <si>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</si>
  <si>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</si>
  <si>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</si>
  <si>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</si>
  <si>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</si>
  <si>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</si>
  <si>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</si>
  <si>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</si>
  <si>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</si>
  <si>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</si>
  <si>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</si>
  <si>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</si>
  <si>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</si>
  <si>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</si>
  <si>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</si>
  <si>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</si>
  <si>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</si>
  <si>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</si>
  <si>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</si>
  <si>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</si>
  <si>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</si>
  <si>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</si>
  <si>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</si>
  <si>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</si>
  <si>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</si>
  <si>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</si>
  <si>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</si>
  <si>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</si>
  <si>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</si>
  <si>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</si>
  <si>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</si>
  <si>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</si>
  <si>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</si>
  <si>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</si>
  <si>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</si>
  <si>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</si>
  <si>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</si>
  <si>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</si>
  <si>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</si>
  <si>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</si>
  <si>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</si>
  <si>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</si>
  <si>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</si>
  <si>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</si>
  <si>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</si>
  <si>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</si>
  <si>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</si>
  <si>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</si>
  <si>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</si>
  <si>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</si>
  <si>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</si>
  <si>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</si>
  <si>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</si>
  <si>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</si>
  <si>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</si>
  <si>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</si>
  <si>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</si>
  <si>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</si>
  <si>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</si>
  <si>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</si>
  <si>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</si>
  <si>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</si>
  <si>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</si>
  <si>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</si>
  <si>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</si>
  <si>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</si>
  <si>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</si>
  <si>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</si>
  <si>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</si>
  <si>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</si>
  <si>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</si>
  <si>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</si>
  <si>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</si>
  <si>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</si>
  <si>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</si>
  <si>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</si>
  <si>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</si>
  <si>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</si>
  <si>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</si>
  <si>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</si>
  <si>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</si>
  <si>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</si>
  <si>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</si>
  <si>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</si>
  <si>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</si>
  <si>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</si>
  <si>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</si>
  <si>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</si>
  <si>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</si>
  <si>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</si>
  <si>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</si>
  <si>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</si>
  <si>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</si>
  <si>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</si>
  <si>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</si>
  <si>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</si>
  <si>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</si>
  <si>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</si>
  <si>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</si>
  <si>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</si>
  <si>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</si>
  <si>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</si>
  <si>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</si>
  <si>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</si>
  <si>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</si>
  <si>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</si>
  <si>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</si>
  <si>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</si>
  <si>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</si>
  <si>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</si>
  <si>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</si>
  <si>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</si>
  <si>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</si>
  <si>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</si>
  <si>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</si>
  <si>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</si>
  <si>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</si>
  <si>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</si>
  <si>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</si>
  <si>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</si>
  <si>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</si>
  <si>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</si>
  <si>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</si>
  <si>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</si>
  <si>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</si>
  <si>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</si>
  <si>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</si>
  <si>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</si>
  <si>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</si>
  <si>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</si>
  <si>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</si>
  <si>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</si>
  <si>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</si>
  <si>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</si>
  <si>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</si>
  <si>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</si>
  <si>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</si>
  <si>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</si>
  <si>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</si>
  <si>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</si>
  <si>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</si>
  <si>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</si>
  <si>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</si>
  <si>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</si>
  <si>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</si>
  <si>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</si>
  <si>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</si>
  <si>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</si>
  <si>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</si>
  <si>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</si>
  <si>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</si>
  <si>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</si>
  <si>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</si>
  <si>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</si>
  <si>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</si>
  <si>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</si>
  <si>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</si>
  <si>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</si>
  <si>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</si>
  <si>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</si>
  <si>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</si>
  <si>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</si>
  <si>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</si>
  <si>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</si>
  <si>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</si>
  <si>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</si>
  <si>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</si>
  <si>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</si>
  <si>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</si>
  <si>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</si>
  <si>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</si>
  <si>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</si>
  <si>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</si>
  <si>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</si>
  <si>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</si>
  <si>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</si>
  <si>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</si>
  <si>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</si>
  <si>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</si>
  <si>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</si>
  <si>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</si>
  <si>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</si>
  <si>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</si>
  <si>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</si>
  <si>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</si>
  <si>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</si>
  <si>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</si>
  <si>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</si>
  <si>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</si>
  <si>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</si>
  <si>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</si>
  <si>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</si>
  <si>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</si>
  <si>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</si>
  <si>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</si>
  <si>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</si>
  <si>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</si>
  <si>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</si>
  <si>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</si>
  <si>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</si>
  <si>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</si>
  <si>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</si>
  <si>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</si>
  <si>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</si>
  <si>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</si>
  <si>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</si>
  <si>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</si>
  <si>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</si>
  <si>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</si>
  <si>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</si>
  <si>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</si>
  <si>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</si>
  <si>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</si>
  <si>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</si>
  <si>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</si>
  <si>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</si>
  <si>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</si>
  <si>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</si>
  <si>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</si>
  <si>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</si>
  <si>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</si>
  <si>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</si>
  <si>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</si>
  <si>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</si>
  <si>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</si>
  <si>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</si>
  <si>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</si>
  <si>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</si>
  <si>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</si>
  <si>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</si>
  <si>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</si>
  <si>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</si>
  <si>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</si>
  <si>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</si>
  <si>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</si>
  <si>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</si>
  <si>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</si>
  <si>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</si>
  <si>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</si>
  <si>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</si>
  <si>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</si>
  <si>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</si>
  <si>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</si>
  <si>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</si>
  <si>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</si>
  <si>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</si>
  <si>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</si>
  <si>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</si>
  <si>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</si>
  <si>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</si>
  <si>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</si>
  <si>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</si>
  <si>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</si>
  <si>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</si>
  <si>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</si>
  <si>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</si>
  <si>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</si>
  <si>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</si>
  <si>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</si>
  <si>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</si>
  <si>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</si>
  <si>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</si>
  <si>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</si>
  <si>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</si>
  <si>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</si>
  <si>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</si>
  <si>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</si>
  <si>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</si>
  <si>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</si>
  <si>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</si>
  <si>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</si>
  <si>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</si>
  <si>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</si>
  <si>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</si>
  <si>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</si>
  <si>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</si>
  <si>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</si>
  <si>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</si>
  <si>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</si>
  <si>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</si>
  <si>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</si>
  <si>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</si>
  <si>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</si>
  <si>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</si>
  <si>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</si>
  <si>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</si>
  <si>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</si>
  <si>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</si>
  <si>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</si>
  <si>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</si>
  <si>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</si>
  <si>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</si>
  <si>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</si>
  <si>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</si>
  <si>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</si>
  <si>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</si>
  <si>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</si>
  <si>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</si>
  <si>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</si>
  <si>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</si>
  <si>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</si>
  <si>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</si>
  <si>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</si>
  <si>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</si>
  <si>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</si>
  <si>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</si>
  <si>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</si>
  <si>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</si>
  <si>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</si>
  <si>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</si>
  <si>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</si>
  <si>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</si>
  <si>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</si>
  <si>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</si>
  <si>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</si>
  <si>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</si>
  <si>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</si>
  <si>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</si>
  <si>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</si>
  <si>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</si>
  <si>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</si>
  <si>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</si>
  <si>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</si>
  <si>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</si>
  <si>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</si>
  <si>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</si>
  <si>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</si>
  <si>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</si>
  <si>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</si>
  <si>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</si>
  <si>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</si>
  <si>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</si>
  <si>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</si>
  <si>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</si>
  <si>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</si>
  <si>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</si>
  <si>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</si>
  <si>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</si>
  <si>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</si>
  <si>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</si>
  <si>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</si>
  <si>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</si>
  <si>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</si>
  <si>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</si>
  <si>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</si>
  <si>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</si>
  <si>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</si>
  <si>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</si>
  <si>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</si>
  <si>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</si>
  <si>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</si>
  <si>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</si>
  <si>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</si>
  <si>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</si>
  <si>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</si>
  <si>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</si>
  <si>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</si>
  <si>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</si>
  <si>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</si>
  <si>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</si>
  <si>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</si>
  <si>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</si>
  <si>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</si>
  <si>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</si>
  <si>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</si>
  <si>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</si>
  <si>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</si>
  <si>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</si>
  <si>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</si>
  <si>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</si>
  <si>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</si>
  <si>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</si>
  <si>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</si>
  <si>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</si>
  <si>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</si>
  <si>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</si>
  <si>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</si>
  <si>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</si>
  <si>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</si>
  <si>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</si>
  <si>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</si>
  <si>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</si>
  <si>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</si>
  <si>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</si>
  <si>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</si>
  <si>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</si>
  <si>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</si>
  <si>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</si>
  <si>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</si>
  <si>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</si>
  <si>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</si>
  <si>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</si>
  <si>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</si>
  <si>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</si>
  <si>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</si>
  <si>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</si>
  <si>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</si>
  <si>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</si>
  <si>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</si>
  <si>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</si>
  <si>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</si>
  <si>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</si>
  <si>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</si>
  <si>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</si>
  <si>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</si>
  <si>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</si>
  <si>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</si>
  <si>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</si>
  <si>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</si>
  <si>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</si>
  <si>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</si>
  <si>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</si>
  <si>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</si>
  <si>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</si>
  <si>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</si>
  <si>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</si>
  <si>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</si>
  <si>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</si>
  <si>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</si>
  <si>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</si>
  <si>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</si>
  <si>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</si>
  <si>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</si>
  <si>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</si>
  <si>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</si>
  <si>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</si>
  <si>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</si>
  <si>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</si>
  <si>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</si>
  <si>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</si>
  <si>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</si>
  <si>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</si>
  <si>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</si>
  <si>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</si>
  <si>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</si>
  <si>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</si>
  <si>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</si>
  <si>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</si>
  <si>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</si>
  <si>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</si>
  <si>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</si>
  <si>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</si>
  <si>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</si>
  <si>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</si>
  <si>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</si>
  <si>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</si>
  <si>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</si>
  <si>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</si>
  <si>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</si>
  <si>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</si>
  <si>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</si>
  <si>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</si>
  <si>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</si>
  <si>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</si>
  <si>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</si>
  <si>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</si>
  <si>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</si>
  <si>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</si>
  <si>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</si>
  <si>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</si>
  <si>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</si>
  <si>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</si>
  <si>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</si>
  <si>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</si>
  <si>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</si>
  <si>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</si>
  <si>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</si>
  <si>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</si>
  <si>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</si>
  <si>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</si>
  <si>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</si>
  <si>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</si>
  <si>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</si>
  <si>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</si>
  <si>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</si>
  <si>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</si>
  <si>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</si>
  <si>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</si>
  <si>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</si>
  <si>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</si>
  <si>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</si>
  <si>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</si>
  <si>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</si>
  <si>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</si>
  <si>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</si>
  <si>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</si>
  <si>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</si>
  <si>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</si>
  <si>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</si>
  <si>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</si>
  <si>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</si>
  <si>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</si>
  <si>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</si>
  <si>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</si>
  <si>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</si>
  <si>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</si>
  <si>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</si>
  <si>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</si>
  <si>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</si>
  <si>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</si>
  <si>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</si>
  <si>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</si>
  <si>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</si>
  <si>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</si>
  <si>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</si>
  <si>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</si>
  <si>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</si>
  <si>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</si>
  <si>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</si>
  <si>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</si>
  <si>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</si>
  <si>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</si>
  <si>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</si>
  <si>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</si>
  <si>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</si>
  <si>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</si>
  <si>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</si>
  <si>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</si>
  <si>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</si>
  <si>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</si>
  <si>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</si>
  <si>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</si>
  <si>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</si>
  <si>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</si>
  <si>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</si>
  <si>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</si>
  <si>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</si>
  <si>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</si>
  <si>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</si>
  <si>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</si>
  <si>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</si>
  <si>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</si>
  <si>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</si>
  <si>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</si>
  <si>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</si>
  <si>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</si>
  <si>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</si>
  <si>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</si>
  <si>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</si>
  <si>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</si>
  <si>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</si>
  <si>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</si>
  <si>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</si>
  <si>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</si>
  <si>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</si>
  <si>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</si>
  <si>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</si>
  <si>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</si>
  <si>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</si>
  <si>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</si>
  <si>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</si>
  <si>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</si>
  <si>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</si>
  <si>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</si>
  <si>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</si>
  <si>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</si>
  <si>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</si>
  <si>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</si>
  <si>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</si>
  <si>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</si>
  <si>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</si>
  <si>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</si>
  <si>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</si>
  <si>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</si>
  <si>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</si>
  <si>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</si>
  <si>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</si>
  <si>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</si>
  <si>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</si>
  <si>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</si>
  <si>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</si>
  <si>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</si>
  <si>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</si>
  <si>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</si>
  <si>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</si>
  <si>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</si>
  <si>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</si>
  <si>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</si>
  <si>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</si>
  <si>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</si>
  <si>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</si>
  <si>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</si>
  <si>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</si>
  <si>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</si>
  <si>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</si>
  <si>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</si>
  <si>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</si>
  <si>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</si>
  <si>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</si>
  <si>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</si>
  <si>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</si>
  <si>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</si>
  <si>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</si>
  <si>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</si>
  <si>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</si>
  <si>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</si>
  <si>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</si>
  <si>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</si>
  <si>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</si>
  <si>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</si>
  <si>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</si>
  <si>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</si>
  <si>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</si>
  <si>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</si>
  <si>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</si>
  <si>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</si>
  <si>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</si>
  <si>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</si>
  <si>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</si>
  <si>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</si>
  <si>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</si>
  <si>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</si>
  <si>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</si>
  <si>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</si>
  <si>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</si>
  <si>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</si>
  <si>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</si>
  <si>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</si>
  <si>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</si>
  <si>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</si>
  <si>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</si>
  <si>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</si>
  <si>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</si>
  <si>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</si>
  <si>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</si>
  <si>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</si>
  <si>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</si>
  <si>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</si>
  <si>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</si>
  <si>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</si>
  <si>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</si>
  <si>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</si>
  <si>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</si>
  <si>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</si>
  <si>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</si>
  <si>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</si>
  <si>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</si>
  <si>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</si>
  <si>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</si>
  <si>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</si>
  <si>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</si>
  <si>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</si>
  <si>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</si>
  <si>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</si>
  <si>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</si>
  <si>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</si>
  <si>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</si>
  <si>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</si>
  <si>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</si>
  <si>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</si>
  <si>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</si>
  <si>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</si>
  <si>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</si>
  <si>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</si>
  <si>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</si>
  <si>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</si>
  <si>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</si>
  <si>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</si>
  <si>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</si>
  <si>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</si>
  <si>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</si>
  <si>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</si>
  <si>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</si>
  <si>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</si>
  <si>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</si>
  <si>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</si>
  <si>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</si>
  <si>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</si>
  <si>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</si>
  <si>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</si>
  <si>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</si>
  <si>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</si>
  <si>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</si>
  <si>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</si>
  <si>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</si>
  <si>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</si>
  <si>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</si>
  <si>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</si>
  <si>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</si>
  <si>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</si>
  <si>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</si>
  <si>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</si>
  <si>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</si>
  <si>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</si>
  <si>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</si>
  <si>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</si>
  <si>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</si>
  <si>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</si>
  <si>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</si>
  <si>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</si>
  <si>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</si>
  <si>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</si>
  <si>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</si>
  <si>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</si>
  <si>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</si>
  <si>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</si>
  <si>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</si>
  <si>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</si>
  <si>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</si>
  <si>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</si>
  <si>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</si>
  <si>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</si>
  <si>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</si>
  <si>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</si>
  <si>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</si>
  <si>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</si>
  <si>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</si>
  <si>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</si>
  <si>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</si>
  <si>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</si>
  <si>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</si>
  <si>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</si>
  <si>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</si>
  <si>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</si>
  <si>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</si>
  <si>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</si>
  <si>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</si>
  <si>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</si>
  <si>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</si>
  <si>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</si>
  <si>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</si>
  <si>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</si>
  <si>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</si>
  <si>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</si>
  <si>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</si>
  <si>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</si>
  <si>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</si>
  <si>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</si>
  <si>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</si>
  <si>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</si>
  <si>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</si>
  <si>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</si>
  <si>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</si>
  <si>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</si>
  <si>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</si>
  <si>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</si>
  <si>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</si>
  <si>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</si>
  <si>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</si>
  <si>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</si>
  <si>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</si>
  <si>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</si>
  <si>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</si>
  <si>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</si>
  <si>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</si>
  <si>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</si>
  <si>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</si>
  <si>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</si>
  <si>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</si>
  <si>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</si>
  <si>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</si>
  <si>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</si>
  <si>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</si>
  <si>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</si>
  <si>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</si>
  <si>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</si>
  <si>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</si>
  <si>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</si>
  <si>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</si>
  <si>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</si>
  <si>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</si>
  <si>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</si>
  <si>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</si>
  <si>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</si>
  <si>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</si>
  <si>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</si>
  <si>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</si>
  <si>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</si>
  <si>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</si>
  <si>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</si>
  <si>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</si>
  <si>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</si>
  <si>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</si>
  <si>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</si>
  <si>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</si>
  <si>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</si>
  <si>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</si>
  <si>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</si>
  <si>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</si>
  <si>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</si>
  <si>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</si>
  <si>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</si>
  <si>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</si>
  <si>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</si>
  <si>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</si>
  <si>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</si>
  <si>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</si>
  <si>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</si>
  <si>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</si>
  <si>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</si>
  <si>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</si>
  <si>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</si>
  <si>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</si>
  <si>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</si>
  <si>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</si>
  <si>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</si>
  <si>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</si>
  <si>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</si>
  <si>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</si>
  <si>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</si>
  <si>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</si>
  <si>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</si>
  <si>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</si>
  <si>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</si>
  <si>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</si>
  <si>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</si>
  <si>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</si>
  <si>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</si>
  <si>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</si>
  <si>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</si>
  <si>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</si>
  <si>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</si>
  <si>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</si>
  <si>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</si>
  <si>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</si>
  <si>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</si>
  <si>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</si>
  <si>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</si>
  <si>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</si>
  <si>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</si>
  <si>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</si>
  <si>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</si>
  <si>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</si>
  <si>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</si>
  <si>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</si>
  <si>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</si>
  <si>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</si>
  <si>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</si>
  <si>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</si>
  <si>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</si>
  <si>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</si>
  <si>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</si>
  <si>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</si>
  <si>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</si>
  <si>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</si>
  <si>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</si>
  <si>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</si>
  <si>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</si>
  <si>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</si>
  <si>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</si>
  <si>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</si>
  <si>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</si>
  <si>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</si>
  <si>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</si>
  <si>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</si>
  <si>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</si>
  <si>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</si>
  <si>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</si>
  <si>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</si>
  <si>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</si>
  <si>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</si>
  <si>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</si>
  <si>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</si>
  <si>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</si>
  <si>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</si>
  <si>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</si>
  <si>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</si>
  <si>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</si>
  <si>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</si>
  <si>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</si>
  <si>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</si>
  <si>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</si>
  <si>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</si>
  <si>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</si>
  <si>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</si>
  <si>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</si>
  <si>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</si>
  <si>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</si>
  <si>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</si>
  <si>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</si>
  <si>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</si>
  <si>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</si>
  <si>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</si>
  <si>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</si>
  <si>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</si>
  <si>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</si>
  <si>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</si>
  <si>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</si>
  <si>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</si>
  <si>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</si>
  <si>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</si>
  <si>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</si>
  <si>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</si>
  <si>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</si>
  <si>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</si>
  <si>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</si>
  <si>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</si>
  <si>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</si>
  <si>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</si>
  <si>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</si>
  <si>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</si>
  <si>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</si>
  <si>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</si>
  <si>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</si>
  <si>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</si>
  <si>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</si>
  <si>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</si>
  <si>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</si>
  <si>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</si>
  <si>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</si>
  <si>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</si>
  <si>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</si>
  <si>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</si>
  <si>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</si>
  <si>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</si>
  <si>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</si>
  <si>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</si>
  <si>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</si>
  <si>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</si>
  <si>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</si>
  <si>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</si>
  <si>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</si>
  <si>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</si>
  <si>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</si>
  <si>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</si>
  <si>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</si>
  <si>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</si>
  <si>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</si>
  <si>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</si>
  <si>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</si>
  <si>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</si>
  <si>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</si>
  <si>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</si>
  <si>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</si>
  <si>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</si>
  <si>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</si>
  <si>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</si>
  <si>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</si>
  <si>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</si>
  <si>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</si>
  <si>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</si>
  <si>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</si>
  <si>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</si>
  <si>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</si>
  <si>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</si>
  <si>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</si>
  <si>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</si>
  <si>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</si>
  <si>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</si>
  <si>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</si>
  <si>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</si>
  <si>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</si>
  <si>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</si>
  <si>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</si>
  <si>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</si>
  <si>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</si>
  <si>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</si>
  <si>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</si>
  <si>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</si>
  <si>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</si>
  <si>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</si>
  <si>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</si>
  <si>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</si>
  <si>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</si>
  <si>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</si>
  <si>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</si>
  <si>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</si>
  <si>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</si>
  <si>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</si>
  <si>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</si>
  <si>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</si>
  <si>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</si>
  <si>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</si>
  <si>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</si>
  <si>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</si>
  <si>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</si>
  <si>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</si>
  <si>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</si>
  <si>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</si>
  <si>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</si>
  <si>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</si>
  <si>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</si>
  <si>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</si>
  <si>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</si>
  <si>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</si>
  <si>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</si>
  <si>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</si>
  <si>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</si>
  <si>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</si>
  <si>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</si>
  <si>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</si>
  <si>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</si>
  <si>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</si>
  <si>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</si>
  <si>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</si>
  <si>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</si>
  <si>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</si>
  <si>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</si>
  <si>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</si>
  <si>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</si>
  <si>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</si>
  <si>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</si>
  <si>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</si>
  <si>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</si>
  <si>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</si>
  <si>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</si>
  <si>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</si>
  <si>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</si>
  <si>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</si>
  <si>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</si>
  <si>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</si>
  <si>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</si>
  <si>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</si>
  <si>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</si>
  <si>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</si>
  <si>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</si>
  <si>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</si>
  <si>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</si>
  <si>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</si>
  <si>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</si>
  <si>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</si>
  <si>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</si>
  <si>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</si>
  <si>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</si>
  <si>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</si>
  <si>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</si>
  <si>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</si>
  <si>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</si>
  <si>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</si>
  <si>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</si>
  <si>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</si>
  <si>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</si>
  <si>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</si>
  <si>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</si>
  <si>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</si>
  <si>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</si>
  <si>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</si>
  <si>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</si>
  <si>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</si>
  <si>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</si>
  <si>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</si>
  <si>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</si>
  <si>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</si>
  <si>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</si>
  <si>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</si>
  <si>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</si>
  <si>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</si>
  <si>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</si>
  <si>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</si>
  <si>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</si>
  <si>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</si>
  <si>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</si>
  <si>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</si>
  <si>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</si>
  <si>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</si>
  <si>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</si>
  <si>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</si>
  <si>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</si>
  <si>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</si>
  <si>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</si>
  <si>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</si>
  <si>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</si>
  <si>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</si>
  <si>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</si>
  <si>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</si>
  <si>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</si>
  <si>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</si>
  <si>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</si>
  <si>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</si>
  <si>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</si>
  <si>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</si>
  <si>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</si>
  <si>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</si>
  <si>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</si>
  <si>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</si>
  <si>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</si>
  <si>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</si>
  <si>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</si>
  <si>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</si>
  <si>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</si>
  <si>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</si>
  <si>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</si>
  <si>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</si>
  <si>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</si>
  <si>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</si>
  <si>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</si>
  <si>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</si>
  <si>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</si>
  <si>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</si>
  <si>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</si>
  <si>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</si>
  <si>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</si>
  <si>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</si>
  <si>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</si>
  <si>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</si>
  <si>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</si>
  <si>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</si>
  <si>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</si>
  <si>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</si>
  <si>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</si>
  <si>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</si>
  <si>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</si>
  <si>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</si>
  <si>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</si>
  <si>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</si>
  <si>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</si>
  <si>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</si>
  <si>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</si>
  <si>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</si>
  <si>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</si>
  <si>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</si>
  <si>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</si>
  <si>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</si>
  <si>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</si>
  <si>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</si>
  <si>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</si>
  <si>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</si>
  <si>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</si>
  <si>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</si>
  <si>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</si>
  <si>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</si>
  <si>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</si>
  <si>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</si>
  <si>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</si>
  <si>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</si>
  <si>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</si>
  <si>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</si>
  <si>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</si>
  <si>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</si>
  <si>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</si>
  <si>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</si>
  <si>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</si>
  <si>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</si>
  <si>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</si>
  <si>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</si>
  <si>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</si>
  <si>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</si>
  <si>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</si>
  <si>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</si>
  <si>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</si>
  <si>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</si>
  <si>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</si>
  <si>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</si>
  <si>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</si>
  <si>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</si>
  <si>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</si>
  <si>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</si>
  <si>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</si>
  <si>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</si>
  <si>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</si>
  <si>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</si>
  <si>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</si>
  <si>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</si>
  <si>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</si>
  <si>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</si>
  <si>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</si>
  <si>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</si>
  <si>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</si>
  <si>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</si>
  <si>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</si>
  <si>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</si>
  <si>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</si>
  <si>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</si>
  <si>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</si>
  <si>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</si>
  <si>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</si>
  <si>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</si>
  <si>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</si>
  <si>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</si>
  <si>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</si>
  <si>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</si>
  <si>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</si>
  <si>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</si>
  <si>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</si>
  <si>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</si>
  <si>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</si>
  <si>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</si>
  <si>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</si>
  <si>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</si>
  <si>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</si>
  <si>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</si>
  <si>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</si>
  <si>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</si>
  <si>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</si>
  <si>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</si>
  <si>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</si>
  <si>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</si>
  <si>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</si>
  <si>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</si>
  <si>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</si>
  <si>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</si>
  <si>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</si>
  <si>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</si>
  <si>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</si>
  <si>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</si>
  <si>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</si>
  <si>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</si>
  <si>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</si>
  <si>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</si>
  <si>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</si>
  <si>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</si>
  <si>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</si>
  <si>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</si>
  <si>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</si>
  <si>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</si>
  <si>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</si>
  <si>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</si>
  <si>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</si>
  <si>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</si>
  <si>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</si>
  <si>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</si>
  <si>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</si>
  <si>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</si>
  <si>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</si>
  <si>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</si>
  <si>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</si>
  <si>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</si>
  <si>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</si>
  <si>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</si>
  <si>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</si>
  <si>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</si>
  <si>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</si>
  <si>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</si>
  <si>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</si>
  <si>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</si>
  <si>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</si>
  <si>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</si>
  <si>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</si>
  <si>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</si>
  <si>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</si>
  <si>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</si>
  <si>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</si>
  <si>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</si>
  <si>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</si>
  <si>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</si>
  <si>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</si>
  <si>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</si>
  <si>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</si>
  <si>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</si>
  <si>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</si>
  <si>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</si>
  <si>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</si>
  <si>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</si>
  <si>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</si>
  <si>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</si>
  <si>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</si>
  <si>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</si>
  <si>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</si>
  <si>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</si>
  <si>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</si>
  <si>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</si>
  <si>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</si>
  <si>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</si>
  <si>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</si>
  <si>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</si>
  <si>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</si>
  <si>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</si>
  <si>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</si>
  <si>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</si>
  <si>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</si>
  <si>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</si>
  <si>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</si>
  <si>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</si>
  <si>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</si>
  <si>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</si>
  <si>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</si>
  <si>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</si>
  <si>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</si>
  <si>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</si>
  <si>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</si>
  <si>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</si>
  <si>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</si>
  <si>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</si>
  <si>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</si>
  <si>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</si>
  <si>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</si>
  <si>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</si>
  <si>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</si>
  <si>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</si>
  <si>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</si>
  <si>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</si>
  <si>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</si>
  <si>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</si>
  <si>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</si>
  <si>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</si>
  <si>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</si>
  <si>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</si>
  <si>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</si>
  <si>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</si>
  <si>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</si>
  <si>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</si>
  <si>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</si>
  <si>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</si>
  <si>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</si>
  <si>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</si>
  <si>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</si>
  <si>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</si>
  <si>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</si>
  <si>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</si>
  <si>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</si>
  <si>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</si>
  <si>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</si>
  <si>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</si>
  <si>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</si>
  <si>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</si>
  <si>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</si>
  <si>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</si>
  <si>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</si>
  <si>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</si>
  <si>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</si>
  <si>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</si>
  <si>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</si>
  <si>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</si>
  <si>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</si>
  <si>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</si>
  <si>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</si>
  <si>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</si>
  <si>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</si>
  <si>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</si>
  <si>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</si>
  <si>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</si>
  <si>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</si>
  <si>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</si>
  <si>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</si>
  <si>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</si>
  <si>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</si>
  <si>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</si>
  <si>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</si>
  <si>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</si>
  <si>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</si>
  <si>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</si>
  <si>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</si>
  <si>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</si>
  <si>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</si>
  <si>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</si>
  <si>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</si>
  <si>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</si>
  <si>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</si>
  <si>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</si>
  <si>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</si>
  <si>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</si>
  <si>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</si>
  <si>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</si>
  <si>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</si>
  <si>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</si>
  <si>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</si>
  <si>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</si>
  <si>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</si>
  <si>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</si>
  <si>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</si>
  <si>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</si>
  <si>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</si>
  <si>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</si>
  <si>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</si>
  <si>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</si>
  <si>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</si>
  <si>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</si>
  <si>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</si>
  <si>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</si>
  <si>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</si>
  <si>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</si>
  <si>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</si>
  <si>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</si>
  <si>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</si>
  <si>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</si>
  <si>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</si>
  <si>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</si>
  <si>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</si>
  <si>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</si>
  <si>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</si>
  <si>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</si>
  <si>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</si>
  <si>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</si>
  <si>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</si>
  <si>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</si>
  <si>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</si>
  <si>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</si>
  <si>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</si>
  <si>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</si>
  <si>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</si>
  <si>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</si>
  <si>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</si>
  <si>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</si>
  <si>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</si>
  <si>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</si>
  <si>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</si>
  <si>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</si>
  <si>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</si>
  <si>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</si>
  <si>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</si>
  <si>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</si>
  <si>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</si>
  <si>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</si>
  <si>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</si>
  <si>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</si>
  <si>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</si>
  <si>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</si>
  <si>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</si>
  <si>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</si>
  <si>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</si>
  <si>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</si>
  <si>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</si>
  <si>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</si>
  <si>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</si>
  <si>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</si>
  <si>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</si>
  <si>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</si>
  <si>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</si>
  <si>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</si>
  <si>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</si>
  <si>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</si>
  <si>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</si>
  <si>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</si>
  <si>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</si>
  <si>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</si>
  <si>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</si>
  <si>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</si>
  <si>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</si>
  <si>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</si>
  <si>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</si>
  <si>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</si>
  <si>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</si>
  <si>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</si>
  <si>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</si>
  <si>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</si>
  <si>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</si>
  <si>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</si>
  <si>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</si>
  <si>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</si>
  <si>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</si>
  <si>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</si>
  <si>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</si>
  <si>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</si>
  <si>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</si>
  <si>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</si>
  <si>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</si>
  <si>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</si>
  <si>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</si>
  <si>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</si>
  <si>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</si>
  <si>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</si>
  <si>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</si>
  <si>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</si>
  <si>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</si>
  <si>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</si>
  <si>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</si>
  <si>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</si>
  <si>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</si>
  <si>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</si>
  <si>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</si>
  <si>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</si>
  <si>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</si>
  <si>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</si>
  <si>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</si>
  <si>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</si>
  <si>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</si>
  <si>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</si>
  <si>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</si>
  <si>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</si>
  <si>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</si>
  <si>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</si>
  <si>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</si>
  <si>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</si>
  <si>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</si>
  <si>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</si>
  <si>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</si>
  <si>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</si>
  <si>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</si>
  <si>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</si>
  <si>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</si>
  <si>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</si>
  <si>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</si>
  <si>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</si>
  <si>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</si>
  <si>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</si>
  <si>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</si>
  <si>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</si>
  <si>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</si>
  <si>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</si>
  <si>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</si>
  <si>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</si>
  <si>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</si>
  <si>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</si>
  <si>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</si>
  <si>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</si>
  <si>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</si>
  <si>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</si>
  <si>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</si>
  <si>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</si>
  <si>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</si>
  <si>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</si>
  <si>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</si>
  <si>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</si>
  <si>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</si>
  <si>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</si>
  <si>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</si>
  <si>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</si>
  <si>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</si>
  <si>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</si>
  <si>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</si>
  <si>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</si>
  <si>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</si>
  <si>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</si>
  <si>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</si>
  <si>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</si>
  <si>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</si>
  <si>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</si>
  <si>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</si>
  <si>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</si>
  <si>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</si>
  <si>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</si>
  <si>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</si>
  <si>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</si>
  <si>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</si>
  <si>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</si>
  <si>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</si>
  <si>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</si>
  <si>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</si>
  <si>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</si>
  <si>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</si>
  <si>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</si>
  <si>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</si>
  <si>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</si>
  <si>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</si>
  <si>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</si>
  <si>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</si>
  <si>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</si>
  <si>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</si>
  <si>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</si>
  <si>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</si>
  <si>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</si>
  <si>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</si>
  <si>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</si>
  <si>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</si>
  <si>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</si>
  <si>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</si>
  <si>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</si>
  <si>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</si>
  <si>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</si>
  <si>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</si>
  <si>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</si>
  <si>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</si>
  <si>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</si>
  <si>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</si>
  <si>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</si>
  <si>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</si>
  <si>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</si>
  <si>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</si>
  <si>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</si>
  <si>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</si>
  <si>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</si>
  <si>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</si>
  <si>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</si>
  <si>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</si>
  <si>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</si>
  <si>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</si>
  <si>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</si>
  <si>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</si>
  <si>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</si>
  <si>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</si>
  <si>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</si>
  <si>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</si>
  <si>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</si>
  <si>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</si>
  <si>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</si>
  <si>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</si>
  <si>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</si>
  <si>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</si>
  <si>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</si>
  <si>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</si>
  <si>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</si>
  <si>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</si>
  <si>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</si>
  <si>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</si>
  <si>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</si>
  <si>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</si>
  <si>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</si>
  <si>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</si>
  <si>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</si>
  <si>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</si>
  <si>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</si>
  <si>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</si>
  <si>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</si>
  <si>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</si>
  <si>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</si>
  <si>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</si>
  <si>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</si>
  <si>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</si>
  <si>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</si>
  <si>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</si>
  <si>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</si>
  <si>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</si>
  <si>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</si>
  <si>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</si>
  <si>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</si>
  <si>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</si>
  <si>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</si>
  <si>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</si>
  <si>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</si>
  <si>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</si>
  <si>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</si>
  <si>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</si>
  <si>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</si>
  <si>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</si>
  <si>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</si>
  <si>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</si>
  <si>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</si>
  <si>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</si>
  <si>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</si>
  <si>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</si>
  <si>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</si>
  <si>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</si>
  <si>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</si>
  <si>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</si>
  <si>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</si>
  <si>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</si>
  <si>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</si>
  <si>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</si>
  <si>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</si>
  <si>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</si>
  <si>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</si>
  <si>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</si>
  <si>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</si>
  <si>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</si>
  <si>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</si>
  <si>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</si>
  <si>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</si>
  <si>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</si>
  <si>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</si>
  <si>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</si>
  <si>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</si>
  <si>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</si>
  <si>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</si>
  <si>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</si>
  <si>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</si>
  <si>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</si>
  <si>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</si>
  <si>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</si>
  <si>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</si>
  <si>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</si>
  <si>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</si>
  <si>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</si>
  <si>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</si>
  <si>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</si>
  <si>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</si>
  <si>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</si>
  <si>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</si>
  <si>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</si>
  <si>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</si>
  <si>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</si>
  <si>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</si>
  <si>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</si>
  <si>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</si>
  <si>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</si>
  <si>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</si>
  <si>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</si>
  <si>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</si>
  <si>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</si>
  <si>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</si>
  <si>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</si>
  <si>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</si>
  <si>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</si>
  <si>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</si>
  <si>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</si>
  <si>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</si>
  <si>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</si>
  <si>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</si>
  <si>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</si>
  <si>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</si>
  <si>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</si>
  <si>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</si>
  <si>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</si>
  <si>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</si>
  <si>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</si>
  <si>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</si>
  <si>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</si>
  <si>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</si>
  <si>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</si>
  <si>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</si>
  <si>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</si>
  <si>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</si>
  <si>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</si>
  <si>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</si>
  <si>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</si>
  <si>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</si>
  <si>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</si>
  <si>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</si>
  <si>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</si>
  <si>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</si>
  <si>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</si>
  <si>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</si>
  <si>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</si>
  <si>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</si>
  <si>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</si>
  <si>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</si>
  <si>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</si>
  <si>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</si>
  <si>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</si>
  <si>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</si>
  <si>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</si>
  <si>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</si>
  <si>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</si>
  <si>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</si>
  <si>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</si>
  <si>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</si>
  <si>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</si>
  <si>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</si>
  <si>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</si>
  <si>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</si>
  <si>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</si>
  <si>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</si>
  <si>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</si>
  <si>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</si>
  <si>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</si>
  <si>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</si>
  <si>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</si>
  <si>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</si>
  <si>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</si>
  <si>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</si>
  <si>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</si>
  <si>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</si>
  <si>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</si>
  <si>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</si>
  <si>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</si>
  <si>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</si>
  <si>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</si>
  <si>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</si>
  <si>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</si>
  <si>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</si>
  <si>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</si>
  <si>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</si>
  <si>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</si>
  <si>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</si>
  <si>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</si>
  <si>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</si>
  <si>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</si>
  <si>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</si>
  <si>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</si>
  <si>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</si>
  <si>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</si>
  <si>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</si>
  <si>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</si>
  <si>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</si>
  <si>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</si>
  <si>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</si>
  <si>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</si>
  <si>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</si>
  <si>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</si>
  <si>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</si>
  <si>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</si>
  <si>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</si>
  <si>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</si>
  <si>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</si>
  <si>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</si>
  <si>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</si>
  <si>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</si>
  <si>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</si>
  <si>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</si>
  <si>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</si>
  <si>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</si>
  <si>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</si>
  <si>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</si>
  <si>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</si>
  <si>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</si>
  <si>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</si>
  <si>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</si>
  <si>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</si>
  <si>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</si>
  <si>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</si>
  <si>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</si>
  <si>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</si>
  <si>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</si>
  <si>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</si>
  <si>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</si>
  <si>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</si>
  <si>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</si>
  <si>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</si>
  <si>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</si>
  <si>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</si>
  <si>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</si>
  <si>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</si>
  <si>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</si>
  <si>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</si>
  <si>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</si>
  <si>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</si>
  <si>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</si>
  <si>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</si>
  <si>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</si>
  <si>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</si>
  <si>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</si>
  <si>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</si>
  <si>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</si>
  <si>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</si>
  <si>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</si>
  <si>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</si>
  <si>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</si>
  <si>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</si>
  <si>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</si>
  <si>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</si>
  <si>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</si>
  <si>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</si>
  <si>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</si>
  <si>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</si>
  <si>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</si>
  <si>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</si>
  <si>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</si>
  <si>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</si>
  <si>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</si>
  <si>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</si>
  <si>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</si>
  <si>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</si>
  <si>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</si>
  <si>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</si>
  <si>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</si>
  <si>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</si>
  <si>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</si>
  <si>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</si>
  <si>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</si>
  <si>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</si>
  <si>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</si>
  <si>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</si>
  <si>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</si>
  <si>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</si>
  <si>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</si>
  <si>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</si>
  <si>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</si>
  <si>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</si>
  <si>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</si>
  <si>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</si>
  <si>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</si>
  <si>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</si>
  <si>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</si>
  <si>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</si>
  <si>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</si>
  <si>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</si>
  <si>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</si>
  <si>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</si>
  <si>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</si>
  <si>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</si>
  <si>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</si>
  <si>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</si>
  <si>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</si>
  <si>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</si>
  <si>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</si>
  <si>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</si>
  <si>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</si>
  <si>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</si>
  <si>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</si>
  <si>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</si>
  <si>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</si>
  <si>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</si>
  <si>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</si>
  <si>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</si>
  <si>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</si>
  <si>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</si>
  <si>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</si>
  <si>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</si>
  <si>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</si>
  <si>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</si>
  <si>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</si>
  <si>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</si>
  <si>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</si>
  <si>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</si>
  <si>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</si>
  <si>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</si>
  <si>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</si>
  <si>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</si>
  <si>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</si>
  <si>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</si>
  <si>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</si>
  <si>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</si>
  <si>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</si>
  <si>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</si>
  <si>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</si>
  <si>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</si>
  <si>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</si>
  <si>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</si>
  <si>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</si>
  <si>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</si>
  <si>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</si>
  <si>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</si>
  <si>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</si>
  <si>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</si>
  <si>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</si>
  <si>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</si>
  <si>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</si>
  <si>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</si>
  <si>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</si>
  <si>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</si>
  <si>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</si>
  <si>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</si>
  <si>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</si>
  <si>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</si>
  <si>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</si>
  <si>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</si>
  <si>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</si>
  <si>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</si>
  <si>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</si>
  <si>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</si>
  <si>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</si>
  <si>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</si>
  <si>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</si>
  <si>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</si>
  <si>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</si>
  <si>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</si>
  <si>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</si>
  <si>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</si>
  <si>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</si>
  <si>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</si>
  <si>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</si>
  <si>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</si>
  <si>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</si>
  <si>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</si>
  <si>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</si>
  <si>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</si>
  <si>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</si>
  <si>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</si>
  <si>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</si>
  <si>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</si>
  <si>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</si>
  <si>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</si>
  <si>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</si>
  <si>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</si>
  <si>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</si>
  <si>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</si>
  <si>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</si>
  <si>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</si>
  <si>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</si>
  <si>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</si>
  <si>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</si>
  <si>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</si>
  <si>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</si>
  <si>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</si>
  <si>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</si>
  <si>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</si>
  <si>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</si>
  <si>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</si>
  <si>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</si>
  <si>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</si>
  <si>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</si>
  <si>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</si>
  <si>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</si>
  <si>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</si>
  <si>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</si>
  <si>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</si>
  <si>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</si>
  <si>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</si>
  <si>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</si>
  <si>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</si>
  <si>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</si>
  <si>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</si>
  <si>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</si>
  <si>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</si>
  <si>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</si>
  <si>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</si>
  <si>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</si>
  <si>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</si>
  <si>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</si>
  <si>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</si>
  <si>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</si>
  <si>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</si>
  <si>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</si>
  <si>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</si>
  <si>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</si>
  <si>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</si>
  <si>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</si>
  <si>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</si>
  <si>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</si>
  <si>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</si>
  <si>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</si>
  <si>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</si>
  <si>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</si>
  <si>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</si>
  <si>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</si>
  <si>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</si>
  <si>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</si>
  <si>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</si>
  <si>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</si>
  <si>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</si>
  <si>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</si>
  <si>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</si>
  <si>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</si>
  <si>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</si>
  <si>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</si>
  <si>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</si>
  <si>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</si>
  <si>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</si>
  <si>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</si>
  <si>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</si>
  <si>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</si>
  <si>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</si>
  <si>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</si>
  <si>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</si>
  <si>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</si>
  <si>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</si>
  <si>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</si>
  <si>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</si>
  <si>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</si>
  <si>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</si>
  <si>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</si>
  <si>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</si>
  <si>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</si>
  <si>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</si>
  <si>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</si>
  <si>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</si>
  <si>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</si>
  <si>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</si>
  <si>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</si>
  <si>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</si>
  <si>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</si>
  <si>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</si>
  <si>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</si>
  <si>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</si>
  <si>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</si>
  <si>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</si>
  <si>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</si>
  <si>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</si>
  <si>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</si>
  <si>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</si>
  <si>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</si>
  <si>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</si>
  <si>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</si>
  <si>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</si>
  <si>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</si>
  <si>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</si>
  <si>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</si>
  <si>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</si>
  <si>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</si>
  <si>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</si>
  <si>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</si>
  <si>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</si>
  <si>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</si>
  <si>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</si>
  <si>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</si>
  <si>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</si>
  <si>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</si>
  <si>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</si>
  <si>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</si>
  <si>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</si>
  <si>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</si>
  <si>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</si>
  <si>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</si>
  <si>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</si>
  <si>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</si>
  <si>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</si>
  <si>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</si>
  <si>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</si>
  <si>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</si>
  <si>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</si>
  <si>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</si>
  <si>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</si>
  <si>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</si>
  <si>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</si>
  <si>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</si>
  <si>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</si>
  <si>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</si>
  <si>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</si>
  <si>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</si>
  <si>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</si>
  <si>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</si>
  <si>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</si>
  <si>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</si>
  <si>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</si>
  <si>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</si>
  <si>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</si>
  <si>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</si>
  <si>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</si>
  <si>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</si>
  <si>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</si>
  <si>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</si>
  <si>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</si>
  <si>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</si>
  <si>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</si>
  <si>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</si>
  <si>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</si>
  <si>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</si>
  <si>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</si>
  <si>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</si>
  <si>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</si>
  <si>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</si>
  <si>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</si>
  <si>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</si>
  <si>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</si>
  <si>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</si>
  <si>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</si>
  <si>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</si>
  <si>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</si>
  <si>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</si>
  <si>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</si>
  <si>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</si>
  <si>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</si>
  <si>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</si>
  <si>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</si>
  <si>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</si>
  <si>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</si>
  <si>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</si>
  <si>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</si>
  <si>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</si>
  <si>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</si>
  <si>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</si>
  <si>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</si>
  <si>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</si>
  <si>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</si>
  <si>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</si>
  <si>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</si>
  <si>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</si>
  <si>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</si>
  <si>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</si>
  <si>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</si>
  <si>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</si>
  <si>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</si>
  <si>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</si>
  <si>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</si>
  <si>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</si>
  <si>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</si>
  <si>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</si>
  <si>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</si>
  <si>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</si>
  <si>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</si>
  <si>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</si>
  <si>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</si>
  <si>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</si>
  <si>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</si>
  <si>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</si>
  <si>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</si>
  <si>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</si>
  <si>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</si>
  <si>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</si>
  <si>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</si>
  <si>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</si>
  <si>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</si>
  <si>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</si>
  <si>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</si>
  <si>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</si>
  <si>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</si>
  <si>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</si>
  <si>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</si>
  <si>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</si>
  <si>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</si>
  <si>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</si>
  <si>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</si>
  <si>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</si>
  <si>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</si>
  <si>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</si>
  <si>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</si>
  <si>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</si>
  <si>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</si>
  <si>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</si>
  <si>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</si>
  <si>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</si>
  <si>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</si>
  <si>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</si>
  <si>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</si>
  <si>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</si>
  <si>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</si>
  <si>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</si>
  <si>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</si>
  <si>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</si>
  <si>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</si>
  <si>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</si>
  <si>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</si>
  <si>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</si>
  <si>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</si>
  <si>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</si>
  <si>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</si>
  <si>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</si>
  <si>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</si>
  <si>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</si>
  <si>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</si>
  <si>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</si>
  <si>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</si>
  <si>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</si>
  <si>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</si>
  <si>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</si>
  <si>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</si>
  <si>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</si>
  <si>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</si>
  <si>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</si>
  <si>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</si>
  <si>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</si>
  <si>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</si>
  <si>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</si>
  <si>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</si>
  <si>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</si>
  <si>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</si>
  <si>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</si>
  <si>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</si>
  <si>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</si>
  <si>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</si>
  <si>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</si>
  <si>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</si>
  <si>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</si>
  <si>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</si>
  <si>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</si>
  <si>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</si>
  <si>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</si>
  <si>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</si>
  <si>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</si>
  <si>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</si>
  <si>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</si>
  <si>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</si>
  <si>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</si>
  <si>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</si>
  <si>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</si>
  <si>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</si>
  <si>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</si>
  <si>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</si>
  <si>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</si>
  <si>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</si>
  <si>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</si>
  <si>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</si>
  <si>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</si>
  <si>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</si>
  <si>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</si>
  <si>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</si>
  <si>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</si>
  <si>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</si>
  <si>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</si>
  <si>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</si>
  <si>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</si>
  <si>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</si>
  <si>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</si>
  <si>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</si>
  <si>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</si>
  <si>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</si>
  <si>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</si>
  <si>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</si>
  <si>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</si>
  <si>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</si>
  <si>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</si>
  <si>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</si>
  <si>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</si>
  <si>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</si>
  <si>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</si>
  <si>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</si>
  <si>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</si>
  <si>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</si>
  <si>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</si>
  <si>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</si>
  <si>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</si>
  <si>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</si>
  <si>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</si>
  <si>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</si>
  <si>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</si>
  <si>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</si>
  <si>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</si>
  <si>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</si>
  <si>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</si>
  <si>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</si>
  <si>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</si>
  <si>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</si>
  <si>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</si>
  <si>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</si>
  <si>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</si>
  <si>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</si>
  <si>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</si>
  <si>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</si>
  <si>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</si>
  <si>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</si>
  <si>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</si>
  <si>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</si>
  <si>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</si>
  <si>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</si>
  <si>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</si>
  <si>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</si>
  <si>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</si>
  <si>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</si>
  <si>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</si>
  <si>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</si>
  <si>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</si>
  <si>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</si>
  <si>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</si>
  <si>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</si>
  <si>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</si>
  <si>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</si>
  <si>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</si>
  <si>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</si>
  <si>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</si>
  <si>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</si>
  <si>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</si>
  <si>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</si>
  <si>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</si>
  <si>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</si>
  <si>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</si>
  <si>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</si>
  <si>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</si>
  <si>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</si>
  <si>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</si>
  <si>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</si>
  <si>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</si>
  <si>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</si>
  <si>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</si>
  <si>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</si>
  <si>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</si>
  <si>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</si>
  <si>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</si>
  <si>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</si>
  <si>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</si>
  <si>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</si>
  <si>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</si>
  <si>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</si>
  <si>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</si>
  <si>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</si>
  <si>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</si>
  <si>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</si>
  <si>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</si>
  <si>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</si>
  <si>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</si>
  <si>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</si>
  <si>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</si>
  <si>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</si>
  <si>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</si>
  <si>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</si>
  <si>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</si>
  <si>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</si>
  <si>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</si>
  <si>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</si>
  <si>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</si>
  <si>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</si>
  <si>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</si>
  <si>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</si>
  <si>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</si>
  <si>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</si>
  <si>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</si>
  <si>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</si>
  <si>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</si>
  <si>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</si>
  <si>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</si>
  <si>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</si>
  <si>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</si>
  <si>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</si>
  <si>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</si>
  <si>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</si>
  <si>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</si>
  <si>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</si>
  <si>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</si>
  <si>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</si>
  <si>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</si>
  <si>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</si>
  <si>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</si>
  <si>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</si>
  <si>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</si>
  <si>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</si>
  <si>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</si>
  <si>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</si>
  <si>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</si>
  <si>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</si>
  <si>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</si>
  <si>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</si>
  <si>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</si>
  <si>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</si>
  <si>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</si>
  <si>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</si>
  <si>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</si>
  <si>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</si>
  <si>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</si>
  <si>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</si>
  <si>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</si>
  <si>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</si>
  <si>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</si>
  <si>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</si>
  <si>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</si>
  <si>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</si>
  <si>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</si>
  <si>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</si>
  <si>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</si>
  <si>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</si>
  <si>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</si>
  <si>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</si>
  <si>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</si>
  <si>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</si>
  <si>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</si>
  <si>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</si>
  <si>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</si>
  <si>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</si>
  <si>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</si>
  <si>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</si>
  <si>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</si>
  <si>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</si>
  <si>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</si>
  <si>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</si>
  <si>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</si>
  <si>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</si>
  <si>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</si>
  <si>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</si>
  <si>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</si>
  <si>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</si>
  <si>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</si>
  <si>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</si>
  <si>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</si>
  <si>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</si>
  <si>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</si>
  <si>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</si>
  <si>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</si>
  <si>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</si>
  <si>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</si>
  <si>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</si>
  <si>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</si>
  <si>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</si>
  <si>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</si>
  <si>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</si>
  <si>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</si>
  <si>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</si>
  <si>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</si>
  <si>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</si>
  <si>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</si>
  <si>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</si>
  <si>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</si>
  <si>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</si>
  <si>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</si>
  <si>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</si>
  <si>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</si>
  <si>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</si>
  <si>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</si>
  <si>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</si>
  <si>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</si>
  <si>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</si>
  <si>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</si>
  <si>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</si>
  <si>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</si>
  <si>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</si>
  <si>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</si>
  <si>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</si>
  <si>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</si>
  <si>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</si>
  <si>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</si>
  <si>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</si>
  <si>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</si>
  <si>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</si>
  <si>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</si>
  <si>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</si>
  <si>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</si>
  <si>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</si>
  <si>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</si>
  <si>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</si>
  <si>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</si>
  <si>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</si>
  <si>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</si>
  <si>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</si>
  <si>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</si>
  <si>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</si>
  <si>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</si>
  <si>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</si>
  <si>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</si>
  <si>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</si>
  <si>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</si>
  <si>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</si>
  <si>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</si>
  <si>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</si>
  <si>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</si>
  <si>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</si>
  <si>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</si>
  <si>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</si>
  <si>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</si>
  <si>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</si>
  <si>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</si>
  <si>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</si>
  <si>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</si>
  <si>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</si>
  <si>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</si>
  <si>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</si>
  <si>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</si>
  <si>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</si>
  <si>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</si>
  <si>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</si>
  <si>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</si>
  <si>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</si>
  <si>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</si>
  <si>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</si>
  <si>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</si>
  <si>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</si>
  <si>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</si>
  <si>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</si>
  <si>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</si>
  <si>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</si>
  <si>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</si>
  <si>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</si>
  <si>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</si>
  <si>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</si>
  <si>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</si>
  <si>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</si>
  <si>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</si>
  <si>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</si>
  <si>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</si>
  <si>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</si>
  <si>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</si>
  <si>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</si>
  <si>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</si>
  <si>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</si>
  <si>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</si>
  <si>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</si>
  <si>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</si>
  <si>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</si>
  <si>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</si>
  <si>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</si>
  <si>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</si>
  <si>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</si>
  <si>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</si>
  <si>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</si>
  <si>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</si>
  <si>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</si>
  <si>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</si>
  <si>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</si>
  <si>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</si>
  <si>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</si>
  <si>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</si>
  <si>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</si>
  <si>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</si>
  <si>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</si>
  <si>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</si>
  <si>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</si>
  <si>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</si>
  <si>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</si>
  <si>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</si>
  <si>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</si>
  <si>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</si>
  <si>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</si>
  <si>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</si>
  <si>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</si>
  <si>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</si>
  <si>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</si>
  <si>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</si>
  <si>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</si>
  <si>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</si>
  <si>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</si>
  <si>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</si>
  <si>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</si>
  <si>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</si>
  <si>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</si>
  <si>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</si>
  <si>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</si>
  <si>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</si>
  <si>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</si>
  <si>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</si>
  <si>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</si>
  <si>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</si>
  <si>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</si>
  <si>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</si>
  <si>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</si>
  <si>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</si>
  <si>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</si>
  <si>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</si>
  <si>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</si>
  <si>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</si>
  <si>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</si>
  <si>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</si>
  <si>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</si>
  <si>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</si>
  <si>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</si>
  <si>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</si>
  <si>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</si>
  <si>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</si>
  <si>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</si>
  <si>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</si>
  <si>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</si>
  <si>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</si>
  <si>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</si>
  <si>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</si>
  <si>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</si>
  <si>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</si>
  <si>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</si>
  <si>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</si>
  <si>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</si>
  <si>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</si>
  <si>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</si>
  <si>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</si>
  <si>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</si>
  <si>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</si>
  <si>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</si>
  <si>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</si>
  <si>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</si>
  <si>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</si>
  <si>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</si>
  <si>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</si>
  <si>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</si>
  <si>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</si>
  <si>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</si>
  <si>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</si>
  <si>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</si>
  <si>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</si>
  <si>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</si>
  <si>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</si>
  <si>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</si>
  <si>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</si>
  <si>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</si>
  <si>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</si>
  <si>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</si>
  <si>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</si>
  <si>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</si>
  <si>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</si>
  <si>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</si>
  <si>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</si>
  <si>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</si>
  <si>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</si>
  <si>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</si>
  <si>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</si>
  <si>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</si>
  <si>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</si>
  <si>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</si>
  <si>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</si>
  <si>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</si>
  <si>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</si>
  <si>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</si>
  <si>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</si>
  <si>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</si>
  <si>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</si>
  <si>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</si>
  <si>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</si>
  <si>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</si>
  <si>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</si>
  <si>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</si>
  <si>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</si>
  <si>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</si>
  <si>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</si>
  <si>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</si>
  <si>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</si>
  <si>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</si>
  <si>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</si>
  <si>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</si>
  <si>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</si>
  <si>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</si>
  <si>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</si>
  <si>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</si>
  <si>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</si>
  <si>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</si>
  <si>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</si>
  <si>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</si>
  <si>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</si>
  <si>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</si>
  <si>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</si>
  <si>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</si>
  <si>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</si>
  <si>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</si>
  <si>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</si>
  <si>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</si>
  <si>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</si>
  <si>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</si>
  <si>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</si>
  <si>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</si>
  <si>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</si>
  <si>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</si>
  <si>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</si>
  <si>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</si>
  <si>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</si>
  <si>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</si>
  <si>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</si>
  <si>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</si>
  <si>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</si>
  <si>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</si>
  <si>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</si>
  <si>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</si>
  <si>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</si>
  <si>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</si>
  <si>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</si>
  <si>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</si>
  <si>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</si>
  <si>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</si>
  <si>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</si>
  <si>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</si>
  <si>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</si>
  <si>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</si>
  <si>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</si>
  <si>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</si>
  <si>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</si>
  <si>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</si>
  <si>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</si>
  <si>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</si>
  <si>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</si>
  <si>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</si>
  <si>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</si>
  <si>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</si>
  <si>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</si>
  <si>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</si>
  <si>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</si>
  <si>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</si>
  <si>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</si>
  <si>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</si>
  <si>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</si>
  <si>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</si>
  <si>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</si>
  <si>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</si>
  <si>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</si>
  <si>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</si>
  <si>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</si>
  <si>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</si>
  <si>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</si>
  <si>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</si>
  <si>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</si>
  <si>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</si>
  <si>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</si>
  <si>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</si>
  <si>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</si>
  <si>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</si>
  <si>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</si>
  <si>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</si>
  <si>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</si>
  <si>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</si>
  <si>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</si>
  <si>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</si>
  <si>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</si>
  <si>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</si>
  <si>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</si>
  <si>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</si>
  <si>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</si>
  <si>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</si>
  <si>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</si>
  <si>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</si>
  <si>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</si>
  <si>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</si>
  <si>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</si>
  <si>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</si>
  <si>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</si>
  <si>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</si>
  <si>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</si>
  <si>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</si>
  <si>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</si>
  <si>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</si>
  <si>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</si>
  <si>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</si>
  <si>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</si>
  <si>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</si>
  <si>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</si>
  <si>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</si>
  <si>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</si>
  <si>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</si>
  <si>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</si>
  <si>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</si>
  <si>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</si>
  <si>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</si>
  <si>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</si>
  <si>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</si>
  <si>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</si>
  <si>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</si>
  <si>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</si>
  <si>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</si>
  <si>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</si>
  <si>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</si>
  <si>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</si>
  <si>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</si>
  <si>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</si>
  <si>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</si>
  <si>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</si>
  <si>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</si>
  <si>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</si>
  <si>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</si>
  <si>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</si>
  <si>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</si>
  <si>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</si>
  <si>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</si>
  <si>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</si>
  <si>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</si>
  <si>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</si>
  <si>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</si>
  <si>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</si>
  <si>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</si>
  <si>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</si>
  <si>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</si>
  <si>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</si>
  <si>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</si>
  <si>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</si>
  <si>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</si>
  <si>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</si>
  <si>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</si>
  <si>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</si>
  <si>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</si>
  <si>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</si>
  <si>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</si>
  <si>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</si>
  <si>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</si>
  <si>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</si>
  <si>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</si>
  <si>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</si>
  <si>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</si>
  <si>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</si>
  <si>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</si>
  <si>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</si>
  <si>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</si>
  <si>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</si>
  <si>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</si>
  <si>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</si>
  <si>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</si>
  <si>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</si>
  <si>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</si>
  <si>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</si>
  <si>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</si>
  <si>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</si>
  <si>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</si>
  <si>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</si>
  <si>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</si>
  <si>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</si>
  <si>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</si>
  <si>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</si>
  <si>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</si>
  <si>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</si>
  <si>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</si>
  <si>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</si>
  <si>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</si>
  <si>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</si>
  <si>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</si>
  <si>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</si>
  <si>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</si>
  <si>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</si>
  <si>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</si>
  <si>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</si>
  <si>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</si>
  <si>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</si>
  <si>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</si>
  <si>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</si>
  <si>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</si>
  <si>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</si>
  <si>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</si>
  <si>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</si>
  <si>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</si>
  <si>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</si>
  <si>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</si>
  <si>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</si>
  <si>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</si>
  <si>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</si>
  <si>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</si>
  <si>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</si>
  <si>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</si>
  <si>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</si>
  <si>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</si>
  <si>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</si>
  <si>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</si>
  <si>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</si>
  <si>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</si>
  <si>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</si>
  <si>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</si>
  <si>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</si>
  <si>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</si>
  <si>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</si>
  <si>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</si>
  <si>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</si>
  <si>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</si>
  <si>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</si>
  <si>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</si>
  <si>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</si>
  <si>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</si>
  <si>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</si>
  <si>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</si>
  <si>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</si>
  <si>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</si>
  <si>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</si>
  <si>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</si>
  <si>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</si>
  <si>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</si>
  <si>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</si>
  <si>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</si>
  <si>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</si>
  <si>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</si>
  <si>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</si>
  <si>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</si>
  <si>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</si>
  <si>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</si>
  <si>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</si>
  <si>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</si>
  <si>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</si>
  <si>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</si>
  <si>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</si>
  <si>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</si>
  <si>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</si>
  <si>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</si>
  <si>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</si>
  <si>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</si>
  <si>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</si>
  <si>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</si>
  <si>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</si>
  <si>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</si>
  <si>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</si>
  <si>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</si>
  <si>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</si>
  <si>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</si>
  <si>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</si>
  <si>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</si>
  <si>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</si>
  <si>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</si>
  <si>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</si>
  <si>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</si>
  <si>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</si>
  <si>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</si>
  <si>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</si>
  <si>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</si>
  <si>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</si>
  <si>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</si>
  <si>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</si>
  <si>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</si>
  <si>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</si>
  <si>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</si>
  <si>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</si>
  <si>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</si>
  <si>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</si>
  <si>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</si>
  <si>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</si>
  <si>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</si>
  <si>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</si>
  <si>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</si>
  <si>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</si>
  <si>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</si>
  <si>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</si>
  <si>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</si>
  <si>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</si>
  <si>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</si>
  <si>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</si>
  <si>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</si>
  <si>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</si>
  <si>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</si>
  <si>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</si>
  <si>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</si>
  <si>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</si>
  <si>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</si>
  <si>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</si>
  <si>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</si>
  <si>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</si>
  <si>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</si>
  <si>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</si>
  <si>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</si>
  <si>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</si>
  <si>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</si>
  <si>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</si>
  <si>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</si>
  <si>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</si>
  <si>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</si>
  <si>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</si>
  <si>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</si>
  <si>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</si>
  <si>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</si>
  <si>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</si>
  <si>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</si>
  <si>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</si>
  <si>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</si>
  <si>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</si>
  <si>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</si>
  <si>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</si>
  <si>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</si>
  <si>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</si>
  <si>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</si>
  <si>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</si>
  <si>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</si>
  <si>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</si>
  <si>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</si>
  <si>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</si>
  <si>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</si>
  <si>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</si>
  <si>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</si>
  <si>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</si>
  <si>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</si>
  <si>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</si>
  <si>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</si>
  <si>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</si>
  <si>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</si>
  <si>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</si>
  <si>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</si>
  <si>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</si>
  <si>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</si>
  <si>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</si>
  <si>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</si>
  <si>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</si>
  <si>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</si>
  <si>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</si>
  <si>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</si>
  <si>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</si>
  <si>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</si>
  <si>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</si>
  <si>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</si>
  <si>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</si>
  <si>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</si>
  <si>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</si>
  <si>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</si>
  <si>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</si>
  <si>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</si>
  <si>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</si>
  <si>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</si>
  <si>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</si>
  <si>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</si>
  <si>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</si>
  <si>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</si>
  <si>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</si>
  <si>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</si>
  <si>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</si>
  <si>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</si>
  <si>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</si>
  <si>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</si>
  <si>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</si>
  <si>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</si>
  <si>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</si>
  <si>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</si>
  <si>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</si>
  <si>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</si>
  <si>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</si>
  <si>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</si>
  <si>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</si>
  <si>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</si>
  <si>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</si>
  <si>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</si>
  <si>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</si>
  <si>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</si>
  <si>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</si>
  <si>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</si>
  <si>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</si>
  <si>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</si>
  <si>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</si>
  <si>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</si>
  <si>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</si>
  <si>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</si>
  <si>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</si>
  <si>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</si>
  <si>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</si>
  <si>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</si>
  <si>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</si>
  <si>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</si>
  <si>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</si>
  <si>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</si>
  <si>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</si>
  <si>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</si>
  <si>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</si>
  <si>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</si>
  <si>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</si>
  <si>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</si>
  <si>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</si>
  <si>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</si>
  <si>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</si>
  <si>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</si>
  <si>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</si>
  <si>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</si>
  <si>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</si>
  <si>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</si>
  <si>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</si>
  <si>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</si>
  <si>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</si>
  <si>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</si>
  <si>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</si>
  <si>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</si>
  <si>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</si>
  <si>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</si>
  <si>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</si>
  <si>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</si>
  <si>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</si>
  <si>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</si>
  <si>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</si>
  <si>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</si>
  <si>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</si>
  <si>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</si>
  <si>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</si>
  <si>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</si>
  <si>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</si>
  <si>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</si>
  <si>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</si>
  <si>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</si>
  <si>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</si>
  <si>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</si>
  <si>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</si>
  <si>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</si>
  <si>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</si>
  <si>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</si>
  <si>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</si>
  <si>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</si>
  <si>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</si>
  <si>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</si>
  <si>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</si>
  <si>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</si>
  <si>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</si>
  <si>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</si>
  <si>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</si>
  <si>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</si>
  <si>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</si>
  <si>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</si>
  <si>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</si>
  <si>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</si>
  <si>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</si>
  <si>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</si>
  <si>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</si>
  <si>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</si>
  <si>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</si>
  <si>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</si>
  <si>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</si>
  <si>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</si>
  <si>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</si>
  <si>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</si>
  <si>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</si>
  <si>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</si>
  <si>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</si>
  <si>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</si>
  <si>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</si>
  <si>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</si>
  <si>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</si>
  <si>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</si>
  <si>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</si>
  <si>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</si>
  <si>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</si>
  <si>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</si>
  <si>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</si>
  <si>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</si>
  <si>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</si>
  <si>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</si>
  <si>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</si>
  <si>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</si>
  <si>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</si>
  <si>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</si>
  <si>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</si>
  <si>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</si>
  <si>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</si>
  <si>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</si>
  <si>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</si>
  <si>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</si>
  <si>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</si>
  <si>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</si>
  <si>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</si>
  <si>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</si>
  <si>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</si>
  <si>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</si>
  <si>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</si>
  <si>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</si>
  <si>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</si>
  <si>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</si>
  <si>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</si>
  <si>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</si>
  <si>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</si>
  <si>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</si>
  <si>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</si>
  <si>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</si>
  <si>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</si>
  <si>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</si>
  <si>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</si>
  <si>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</si>
  <si>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</si>
  <si>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</si>
  <si>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</si>
  <si>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</si>
  <si>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</si>
  <si>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</si>
  <si>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</si>
  <si>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</si>
  <si>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</si>
  <si>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</si>
  <si>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</si>
  <si>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</si>
  <si>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</si>
  <si>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</si>
  <si>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</si>
  <si>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</si>
  <si>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</si>
  <si>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</si>
  <si>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</si>
  <si>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</si>
  <si>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</si>
  <si>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</si>
  <si>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</si>
  <si>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</si>
  <si>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</si>
  <si>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</si>
  <si>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</si>
  <si>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</si>
  <si>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</si>
  <si>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</si>
  <si>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</si>
  <si>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</si>
  <si>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</si>
  <si>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</si>
  <si>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</si>
  <si>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</si>
  <si>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</si>
  <si>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</si>
  <si>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</si>
  <si>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</si>
  <si>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</si>
  <si>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</si>
  <si>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</si>
  <si>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</si>
  <si>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</si>
  <si>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</si>
  <si>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</si>
  <si>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</si>
  <si>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</si>
  <si>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</si>
  <si>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</si>
  <si>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</si>
  <si>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</si>
  <si>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</si>
  <si>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</si>
  <si>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</si>
  <si>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</si>
  <si>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</si>
  <si>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</si>
  <si>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</si>
  <si>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</si>
  <si>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</si>
  <si>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</si>
  <si>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</si>
  <si>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</si>
  <si>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</si>
  <si>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</si>
  <si>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</si>
  <si>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</si>
  <si>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</si>
  <si>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</si>
  <si>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</si>
  <si>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</si>
  <si>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</si>
  <si>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</si>
  <si>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</si>
  <si>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</si>
  <si>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</si>
  <si>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</si>
  <si>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</si>
  <si>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</si>
  <si>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</si>
  <si>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</si>
  <si>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</si>
  <si>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</si>
  <si>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</si>
  <si>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</si>
  <si>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</si>
  <si>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</si>
  <si>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</si>
  <si>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</si>
  <si>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</si>
  <si>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</si>
  <si>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</si>
  <si>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</si>
  <si>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</si>
  <si>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</si>
  <si>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</si>
  <si>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</si>
  <si>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</si>
  <si>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</si>
  <si>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</si>
  <si>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</si>
  <si>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</si>
  <si>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</si>
  <si>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</si>
  <si>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</si>
  <si>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</si>
  <si>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</si>
  <si>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</si>
  <si>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</si>
  <si>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</si>
  <si>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</si>
  <si>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</si>
  <si>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</si>
  <si>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</si>
  <si>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</si>
  <si>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</si>
  <si>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</si>
  <si>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</si>
  <si>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</si>
  <si>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</si>
  <si>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</si>
  <si>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</si>
  <si>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</si>
  <si>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</si>
  <si>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</si>
  <si>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</si>
  <si>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</si>
  <si>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</si>
  <si>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</si>
  <si>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</si>
  <si>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</si>
  <si>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</si>
  <si>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</si>
  <si>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</si>
  <si>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</si>
  <si>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</si>
  <si>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</si>
  <si>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</si>
  <si>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</si>
  <si>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</si>
  <si>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</si>
  <si>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</si>
  <si>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</si>
  <si>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</si>
  <si>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</si>
  <si>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</si>
  <si>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</si>
  <si>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</si>
  <si>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</si>
  <si>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</si>
  <si>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</si>
  <si>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</si>
  <si>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</si>
  <si>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</si>
  <si>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</si>
  <si>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</si>
  <si>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</si>
  <si>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</si>
  <si>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</si>
  <si>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</si>
  <si>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</si>
  <si>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</si>
  <si>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</si>
  <si>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</si>
  <si>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</si>
  <si>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</si>
  <si>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</si>
  <si>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</si>
  <si>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</si>
  <si>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</si>
  <si>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</si>
  <si>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</si>
  <si>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</si>
  <si>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</si>
  <si>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</si>
  <si>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</si>
  <si>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</si>
  <si>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</si>
  <si>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</si>
  <si>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</si>
  <si>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</si>
  <si>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</si>
  <si>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</si>
  <si>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</si>
  <si>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</si>
  <si>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</si>
  <si>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</si>
  <si>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</si>
  <si>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</si>
  <si>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</si>
  <si>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</si>
  <si>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</si>
  <si>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</si>
  <si>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</si>
  <si>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</si>
  <si>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</si>
  <si>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</si>
  <si>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</si>
  <si>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</si>
  <si>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</si>
  <si>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</si>
  <si>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</si>
  <si>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</si>
  <si>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</si>
  <si>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</si>
  <si>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</si>
  <si>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</si>
  <si>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</si>
  <si>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</si>
  <si>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</si>
  <si>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</si>
  <si>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</si>
  <si>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</si>
  <si>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</si>
  <si>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</si>
  <si>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</si>
  <si>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</si>
  <si>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</si>
  <si>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</si>
  <si>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</si>
  <si>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</si>
  <si>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</si>
  <si>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</si>
  <si>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</si>
  <si>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</si>
  <si>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</si>
  <si>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</si>
  <si>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</si>
  <si>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</si>
  <si>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</si>
  <si>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</si>
  <si>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</si>
  <si>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</si>
  <si>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</si>
  <si>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</si>
  <si>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</si>
  <si>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</si>
  <si>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</si>
  <si>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</si>
  <si>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</si>
  <si>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</si>
  <si>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</si>
  <si>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</si>
  <si>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</si>
  <si>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</si>
  <si>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</si>
  <si>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</si>
  <si>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</si>
  <si>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</si>
  <si>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</si>
  <si>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</si>
  <si>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</si>
  <si>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</si>
  <si>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</si>
  <si>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</si>
  <si>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</si>
  <si>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</si>
  <si>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</si>
  <si>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</si>
  <si>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</si>
  <si>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</si>
  <si>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</si>
  <si>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</si>
  <si>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</si>
  <si>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</si>
  <si>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</si>
  <si>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</si>
  <si>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</si>
  <si>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</si>
  <si>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</si>
  <si>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</si>
  <si>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</si>
  <si>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</si>
  <si>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</si>
  <si>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</si>
  <si>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</si>
  <si>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</si>
  <si>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</si>
  <si>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</si>
  <si>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</si>
  <si>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</si>
  <si>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</si>
  <si>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</si>
  <si>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</si>
  <si>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</si>
  <si>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</si>
  <si>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</si>
  <si>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</si>
  <si>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</si>
  <si>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</si>
  <si>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</si>
  <si>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</si>
  <si>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</si>
  <si>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</si>
  <si>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</si>
  <si>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</si>
  <si>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</si>
  <si>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</si>
  <si>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</si>
  <si>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</si>
  <si>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</si>
  <si>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</si>
  <si>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</si>
  <si>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</si>
  <si>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</si>
  <si>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</si>
  <si>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</si>
  <si>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</si>
  <si>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</si>
  <si>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</si>
  <si>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</si>
  <si>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</si>
  <si>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</si>
  <si>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</si>
  <si>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</si>
  <si>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</si>
  <si>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</si>
  <si>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</si>
  <si>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</si>
  <si>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</si>
  <si>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</si>
  <si>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</si>
  <si>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</si>
  <si>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</si>
  <si>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</si>
  <si>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</si>
  <si>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</si>
  <si>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</si>
  <si>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</si>
  <si>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</si>
  <si>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</si>
  <si>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</si>
  <si>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</si>
  <si>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</si>
  <si>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</si>
  <si>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</si>
  <si>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</si>
  <si>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</si>
  <si>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</si>
  <si>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</si>
  <si>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</si>
  <si>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</si>
  <si>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</si>
  <si>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</si>
  <si>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</si>
  <si>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</si>
  <si>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</si>
  <si>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</si>
  <si>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</si>
  <si>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</si>
  <si>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</si>
  <si>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</si>
  <si>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</si>
  <si>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</si>
  <si>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</si>
  <si>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</si>
  <si>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</si>
  <si>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</si>
  <si>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</si>
  <si>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</si>
  <si>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</si>
  <si>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</si>
  <si>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</si>
  <si>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</si>
  <si>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</si>
  <si>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</si>
  <si>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</si>
  <si>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</si>
  <si>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</si>
  <si>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</si>
  <si>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</si>
  <si>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</si>
  <si>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</si>
  <si>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</si>
  <si>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</si>
  <si>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</si>
  <si>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</si>
  <si>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</si>
  <si>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</si>
  <si>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</si>
  <si>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</si>
  <si>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</si>
  <si>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</si>
  <si>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</si>
  <si>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</si>
  <si>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</si>
  <si>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</si>
  <si>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</si>
  <si>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</si>
  <si>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</si>
  <si>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</si>
  <si>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</si>
  <si>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</si>
  <si>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</si>
  <si>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</si>
  <si>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</si>
  <si>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</si>
  <si>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</si>
  <si>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</si>
  <si>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</si>
  <si>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</si>
  <si>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</si>
  <si>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</si>
  <si>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</si>
  <si>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</si>
  <si>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</si>
  <si>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</si>
  <si>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</si>
  <si>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</si>
  <si>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</si>
  <si>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</si>
  <si>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</si>
  <si>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</si>
  <si>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</si>
  <si>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</si>
  <si>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</si>
  <si>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</si>
  <si>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</si>
  <si>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</si>
  <si>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</si>
  <si>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</si>
  <si>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</si>
  <si>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</si>
  <si>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</si>
  <si>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</si>
  <si>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</si>
  <si>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</si>
  <si>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</si>
  <si>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</si>
  <si>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</si>
  <si>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</si>
  <si>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</si>
  <si>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</si>
  <si>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</si>
  <si>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</si>
  <si>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</si>
  <si>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</si>
  <si>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</si>
  <si>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</si>
  <si>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</si>
  <si>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</si>
  <si>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</si>
  <si>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</si>
  <si>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</si>
  <si>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</si>
  <si>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</si>
  <si>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</si>
  <si>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</si>
  <si>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</si>
  <si>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</si>
  <si>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</si>
  <si>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</si>
  <si>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</si>
  <si>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</si>
  <si>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</si>
  <si>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</si>
  <si>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</si>
  <si>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</si>
  <si>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</si>
  <si>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</si>
  <si>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</si>
  <si>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</si>
  <si>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</si>
  <si>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</si>
  <si>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</si>
  <si>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</si>
  <si>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</si>
  <si>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</si>
  <si>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</si>
  <si>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</si>
  <si>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</si>
  <si>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</si>
  <si>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</si>
  <si>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</si>
  <si>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</si>
  <si>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</si>
  <si>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</si>
  <si>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</si>
  <si>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</si>
  <si>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</si>
  <si>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</si>
  <si>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</si>
  <si>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</si>
  <si>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</si>
  <si>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</si>
  <si>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</si>
  <si>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</si>
  <si>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</si>
  <si>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</si>
  <si>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</si>
  <si>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</si>
  <si>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</si>
  <si>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</si>
  <si>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</si>
  <si>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</si>
  <si>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</si>
  <si>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</si>
  <si>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</si>
  <si>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</si>
  <si>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</si>
  <si>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</si>
  <si>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</si>
  <si>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</si>
  <si>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</si>
  <si>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</si>
  <si>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</si>
  <si>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</si>
  <si>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</si>
  <si>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</si>
  <si>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</si>
  <si>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</si>
  <si>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</si>
  <si>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</si>
  <si>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</si>
  <si>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</si>
  <si>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</si>
  <si>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</si>
  <si>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</si>
  <si>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</si>
  <si>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</si>
  <si>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</si>
  <si>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</si>
  <si>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</si>
  <si>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</si>
  <si>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</si>
  <si>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</si>
  <si>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</si>
  <si>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</si>
  <si>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</si>
  <si>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</si>
  <si>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</si>
  <si>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</si>
  <si>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</si>
  <si>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</si>
  <si>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</si>
  <si>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</si>
  <si>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</si>
  <si>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</si>
  <si>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</si>
  <si>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</si>
  <si>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</si>
  <si>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</si>
  <si>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</si>
  <si>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</si>
  <si>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</si>
  <si>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</si>
  <si>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</si>
  <si>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</si>
  <si>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</si>
  <si>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</si>
  <si>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</si>
  <si>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</si>
  <si>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</si>
  <si>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</si>
  <si>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</si>
  <si>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</si>
  <si>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</si>
  <si>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</si>
  <si>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</si>
  <si>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</si>
  <si>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</si>
  <si>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</si>
  <si>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</si>
  <si>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</si>
  <si>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</si>
  <si>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</si>
  <si>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</si>
  <si>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</si>
  <si>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</si>
  <si>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</si>
  <si>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</si>
  <si>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</si>
  <si>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</si>
  <si>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</si>
  <si>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</si>
  <si>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</si>
  <si>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</si>
  <si>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</si>
  <si>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</si>
  <si>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</si>
  <si>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</si>
  <si>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</si>
  <si>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</si>
  <si>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</si>
  <si>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</si>
  <si>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</si>
  <si>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</si>
  <si>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</si>
  <si>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</si>
  <si>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</si>
  <si>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</si>
  <si>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</si>
  <si>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</si>
  <si>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</si>
  <si>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</si>
  <si>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</si>
  <si>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</si>
  <si>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</si>
  <si>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</si>
  <si>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</si>
  <si>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</si>
  <si>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</si>
  <si>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</si>
  <si>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</si>
  <si>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</si>
  <si>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</si>
  <si>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</si>
  <si>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</si>
  <si>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</si>
  <si>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</si>
  <si>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</si>
  <si>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</si>
  <si>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</si>
  <si>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</si>
  <si>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</si>
  <si>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</si>
  <si>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</si>
  <si>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</si>
  <si>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</si>
  <si>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</si>
  <si>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</si>
  <si>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</si>
  <si>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</si>
  <si>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</si>
  <si>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</si>
  <si>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</si>
  <si>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</si>
  <si>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</si>
  <si>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</si>
  <si>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</si>
  <si>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</si>
  <si>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</si>
  <si>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</si>
  <si>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</si>
  <si>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</si>
  <si>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</si>
  <si>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</si>
  <si>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</si>
  <si>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</si>
  <si>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</si>
  <si>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</si>
  <si>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</si>
  <si>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</si>
  <si>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</si>
  <si>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</si>
  <si>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</si>
  <si>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</si>
  <si>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</si>
  <si>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</si>
  <si>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</si>
  <si>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</si>
  <si>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</si>
  <si>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</si>
  <si>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</si>
  <si>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</si>
  <si>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</si>
  <si>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</si>
  <si>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</si>
  <si>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</si>
  <si>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</si>
  <si>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</si>
  <si>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</si>
  <si>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</si>
  <si>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</si>
  <si>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</si>
  <si>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</si>
  <si>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</si>
  <si>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</si>
  <si>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</si>
  <si>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</si>
  <si>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</si>
  <si>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</si>
  <si>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</si>
  <si>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</si>
  <si>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</si>
  <si>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</si>
  <si>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</si>
  <si>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</si>
  <si>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</si>
  <si>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</si>
  <si>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</si>
  <si>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</si>
  <si>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</si>
  <si>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</si>
  <si>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</si>
  <si>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</si>
  <si>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</si>
  <si>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</si>
  <si>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</si>
  <si>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</si>
  <si>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</si>
  <si>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</si>
  <si>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</si>
  <si>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</si>
  <si>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</si>
  <si>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</si>
  <si>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</si>
  <si>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</si>
  <si>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</si>
  <si>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</si>
  <si>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</si>
  <si>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</si>
  <si>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</si>
  <si>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</si>
  <si>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</si>
  <si>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</si>
  <si>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</si>
  <si>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</si>
  <si>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</si>
  <si>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</si>
  <si>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</si>
  <si>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</si>
  <si>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</si>
  <si>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</si>
  <si>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</si>
  <si>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</si>
  <si>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</si>
  <si>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</si>
  <si>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</si>
  <si>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</si>
  <si>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</si>
  <si>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</si>
  <si>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</si>
  <si>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</si>
  <si>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</si>
  <si>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</si>
  <si>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</si>
  <si>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</si>
  <si>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</si>
  <si>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</si>
  <si>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</si>
  <si>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</si>
  <si>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</si>
  <si>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</si>
  <si>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</si>
  <si>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</si>
  <si>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</si>
  <si>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</si>
  <si>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</si>
  <si>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</si>
  <si>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</si>
  <si>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</si>
  <si>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</si>
  <si>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</si>
  <si>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</si>
  <si>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</si>
  <si>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</si>
  <si>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</si>
  <si>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</si>
  <si>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</si>
  <si>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</si>
  <si>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</si>
  <si>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</si>
  <si>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</si>
  <si>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</si>
  <si>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</si>
  <si>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</si>
  <si>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</si>
  <si>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</si>
  <si>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</si>
  <si>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</si>
  <si>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</si>
  <si>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</si>
  <si>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</si>
  <si>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</si>
  <si>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</si>
  <si>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</si>
  <si>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</si>
  <si>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</si>
  <si>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</si>
  <si>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</si>
  <si>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</si>
  <si>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</si>
  <si>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</si>
  <si>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</si>
  <si>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</si>
  <si>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</si>
  <si>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</si>
  <si>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</si>
  <si>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</si>
  <si>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</si>
  <si>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</si>
  <si>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</si>
  <si>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</si>
  <si>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</si>
  <si>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</si>
  <si>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</si>
  <si>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</si>
  <si>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</si>
  <si>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</si>
  <si>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</si>
  <si>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</si>
  <si>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</si>
  <si>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</si>
  <si>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</si>
  <si>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</si>
  <si>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</si>
  <si>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</si>
  <si>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</si>
  <si>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</si>
  <si>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</si>
  <si>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</si>
  <si>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</si>
  <si>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</si>
  <si>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</si>
  <si>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</si>
  <si>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</si>
  <si>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</si>
  <si>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</si>
  <si>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</si>
  <si>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</si>
  <si>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</si>
  <si>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</si>
  <si>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</si>
  <si>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</si>
  <si>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</si>
  <si>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</si>
  <si>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</si>
  <si>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</si>
  <si>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</si>
  <si>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</si>
  <si>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</si>
  <si>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</si>
  <si>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</si>
  <si>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</si>
  <si>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</si>
  <si>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</si>
  <si>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</si>
  <si>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</si>
  <si>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</si>
  <si>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</si>
  <si>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</si>
  <si>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</si>
  <si>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</si>
  <si>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</si>
  <si>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</si>
  <si>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</si>
  <si>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</si>
  <si>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</si>
  <si>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</si>
  <si>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</si>
  <si>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</si>
  <si>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</si>
  <si>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</si>
  <si>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</si>
  <si>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</si>
  <si>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</si>
  <si>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</si>
  <si>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</si>
  <si>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</si>
  <si>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</si>
  <si>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</si>
  <si>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</si>
  <si>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</si>
  <si>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</si>
  <si>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</si>
  <si>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</si>
  <si>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</si>
  <si>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</si>
  <si>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</si>
  <si>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</si>
  <si>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</si>
  <si>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</si>
  <si>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</si>
  <si>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</si>
  <si>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</si>
  <si>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</si>
  <si>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</si>
  <si>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</si>
  <si>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</si>
  <si>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</si>
  <si>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</si>
  <si>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</si>
  <si>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</si>
  <si>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</si>
  <si>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</si>
  <si>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</si>
  <si>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</si>
  <si>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</si>
  <si>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</si>
  <si>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</si>
  <si>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</si>
  <si>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</si>
  <si>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</si>
  <si>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</si>
  <si>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</si>
  <si>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</si>
  <si>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</si>
  <si>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</si>
  <si>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</si>
  <si>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</si>
  <si>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</si>
  <si>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</si>
  <si>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</si>
  <si>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</si>
  <si>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</si>
  <si>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</si>
  <si>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</si>
  <si>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</si>
  <si>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</si>
  <si>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</si>
  <si>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</si>
  <si>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</si>
  <si>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</si>
  <si>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</si>
  <si>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</si>
  <si>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</si>
  <si>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</si>
  <si>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</si>
  <si>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</si>
  <si>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</si>
  <si>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</si>
  <si>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</si>
  <si>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</si>
  <si>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</si>
  <si>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</si>
  <si>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</si>
  <si>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</si>
  <si>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</si>
  <si>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</si>
  <si>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</si>
  <si>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</si>
  <si>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</si>
  <si>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</si>
  <si>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</si>
  <si>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</si>
  <si>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</si>
  <si>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</si>
  <si>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</si>
  <si>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</si>
  <si>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</si>
  <si>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</si>
  <si>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</si>
  <si>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</si>
  <si>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</si>
  <si>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</si>
  <si>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</si>
  <si>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</si>
  <si>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</si>
  <si>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</si>
  <si>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</si>
  <si>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</si>
  <si>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</si>
  <si>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</si>
  <si>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</si>
  <si>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</si>
  <si>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</si>
  <si>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</si>
  <si>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</si>
  <si>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</si>
  <si>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</si>
  <si>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</si>
  <si>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</si>
  <si>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</si>
  <si>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</si>
  <si>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</si>
  <si>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</si>
  <si>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</si>
  <si>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</si>
  <si>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</si>
  <si>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</si>
  <si>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</si>
  <si>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</si>
  <si>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</si>
  <si>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</si>
  <si>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</si>
  <si>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</si>
  <si>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</si>
  <si>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</si>
  <si>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</si>
  <si>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</si>
  <si>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</si>
  <si>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</si>
  <si>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</si>
  <si>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</si>
  <si>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</si>
  <si>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</si>
  <si>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</si>
  <si>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</si>
  <si>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</si>
  <si>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</si>
  <si>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</si>
  <si>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</si>
  <si>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</si>
  <si>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</si>
  <si>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</si>
  <si>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</si>
  <si>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</si>
  <si>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</si>
  <si>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</si>
  <si>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</si>
  <si>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</si>
  <si>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</si>
  <si>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</si>
  <si>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</si>
  <si>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</si>
  <si>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</si>
  <si>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</si>
  <si>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</si>
  <si>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</si>
  <si>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</si>
  <si>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</si>
  <si>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</si>
  <si>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</si>
  <si>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</si>
  <si>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</si>
  <si>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</si>
  <si>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</si>
  <si>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</si>
  <si>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</si>
  <si>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</si>
  <si>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</si>
  <si>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</si>
  <si>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</si>
  <si>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</si>
  <si>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</si>
  <si>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</si>
  <si>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</si>
  <si>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</si>
  <si>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</si>
  <si>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</si>
  <si>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</si>
  <si>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</si>
  <si>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</si>
  <si>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</si>
  <si>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</si>
  <si>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</si>
  <si>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</si>
  <si>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</si>
  <si>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</si>
  <si>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</si>
  <si>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</si>
  <si>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</si>
  <si>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</si>
  <si>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</si>
  <si>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</si>
  <si>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</si>
  <si>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</si>
  <si>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</si>
  <si>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</si>
  <si>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</si>
  <si>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</si>
  <si>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</si>
  <si>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</si>
  <si>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</si>
  <si>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</si>
  <si>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</si>
  <si>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</si>
  <si>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</si>
  <si>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</si>
  <si>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</si>
  <si>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</si>
  <si>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</si>
  <si>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</si>
  <si>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</si>
  <si>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</si>
  <si>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</si>
  <si>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</si>
  <si>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</si>
  <si>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</si>
  <si>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</si>
  <si>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</si>
  <si>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</si>
  <si>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</si>
  <si>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</si>
  <si>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</si>
  <si>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</si>
  <si>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</si>
  <si>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</si>
  <si>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</si>
  <si>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</si>
  <si>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</si>
  <si>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</si>
  <si>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</si>
  <si>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</si>
  <si>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</si>
  <si>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</si>
  <si>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</si>
  <si>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</si>
  <si>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</si>
  <si>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</si>
  <si>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</si>
  <si>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</si>
  <si>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</si>
  <si>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</si>
  <si>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</si>
  <si>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</si>
  <si>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</si>
  <si>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</si>
  <si>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</si>
  <si>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</si>
  <si>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</si>
  <si>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</si>
  <si>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</si>
  <si>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</si>
  <si>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</si>
  <si>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</si>
  <si>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</si>
  <si>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</si>
  <si>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</si>
  <si>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</si>
  <si>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</si>
  <si>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</si>
  <si>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</si>
  <si>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</si>
  <si>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</si>
  <si>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</si>
  <si>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</si>
  <si>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</si>
  <si>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</si>
  <si>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</si>
  <si>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</si>
  <si>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</si>
  <si>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</si>
  <si>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</si>
  <si>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</si>
  <si>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</si>
  <si>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</si>
  <si>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</si>
  <si>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</si>
  <si>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</si>
  <si>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</si>
  <si>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</si>
  <si>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</si>
  <si>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</si>
  <si>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</si>
  <si>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</si>
  <si>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</si>
  <si>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</si>
  <si>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</si>
  <si>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</si>
  <si>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</si>
  <si>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</si>
  <si>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</si>
  <si>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</si>
  <si>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</si>
  <si>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</si>
  <si>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</si>
  <si>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</si>
  <si>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</si>
  <si>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</si>
  <si>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</si>
  <si>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</si>
  <si>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</si>
  <si>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</si>
  <si>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</si>
  <si>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</si>
  <si>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</si>
  <si>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</si>
  <si>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</si>
  <si>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</si>
  <si>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</si>
  <si>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</si>
  <si>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</si>
  <si>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</si>
  <si>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</si>
  <si>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</si>
  <si>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</si>
  <si>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</si>
  <si>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</si>
  <si>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</si>
  <si>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</si>
  <si>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</si>
  <si>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</si>
  <si>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</si>
  <si>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</si>
  <si>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</si>
  <si>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</si>
  <si>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</si>
  <si>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</si>
  <si>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</si>
  <si>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</si>
  <si>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</si>
  <si>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</si>
  <si>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</si>
  <si>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</si>
  <si>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</si>
  <si>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</si>
  <si>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</si>
  <si>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</si>
  <si>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</si>
  <si>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</si>
  <si>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</si>
  <si>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</si>
  <si>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</si>
  <si>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</si>
  <si>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</si>
  <si>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</si>
  <si>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</si>
  <si>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</si>
  <si>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</si>
  <si>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</si>
  <si>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</si>
  <si>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</si>
  <si>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</si>
  <si>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</si>
  <si>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</si>
  <si>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</si>
  <si>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</si>
  <si>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</si>
  <si>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</si>
  <si>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</si>
  <si>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</si>
  <si>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</si>
  <si>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</si>
  <si>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</si>
  <si>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</si>
  <si>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</si>
  <si>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</si>
  <si>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</si>
  <si>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</si>
  <si>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</si>
  <si>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</si>
  <si>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</si>
  <si>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</si>
  <si>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</si>
  <si>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</si>
  <si>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</si>
  <si>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</si>
  <si>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</si>
  <si>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</si>
  <si>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</si>
  <si>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</si>
  <si>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</si>
  <si>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</si>
  <si>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</si>
  <si>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</si>
  <si>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</si>
  <si>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</si>
  <si>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</si>
  <si>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</si>
  <si>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</si>
  <si>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</si>
  <si>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</si>
  <si>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</si>
  <si>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</si>
  <si>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</si>
  <si>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</si>
  <si>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</si>
  <si>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</si>
  <si>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</si>
  <si>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</si>
  <si>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</si>
  <si>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</si>
  <si>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</si>
  <si>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</si>
  <si>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</si>
  <si>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</si>
  <si>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</si>
  <si>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</si>
  <si>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</si>
  <si>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</si>
  <si>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</si>
  <si>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</si>
  <si>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</si>
  <si>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</si>
  <si>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</si>
  <si>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</si>
  <si>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</si>
  <si>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</si>
  <si>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</si>
  <si>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</si>
  <si>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</si>
  <si>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</si>
  <si>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</si>
  <si>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</si>
  <si>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</si>
  <si>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</si>
  <si>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</si>
  <si>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</si>
  <si>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</si>
  <si>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</si>
  <si>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</si>
  <si>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</si>
  <si>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</si>
  <si>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</si>
  <si>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</si>
  <si>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</si>
  <si>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</si>
  <si>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</si>
  <si>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</si>
  <si>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</si>
  <si>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</si>
  <si>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</si>
  <si>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</si>
  <si>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</si>
  <si>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</si>
  <si>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</si>
  <si>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</si>
  <si>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</si>
  <si>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</si>
  <si>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</si>
  <si>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</si>
  <si>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</si>
  <si>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</si>
  <si>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</si>
  <si>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</si>
  <si>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</si>
  <si>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</si>
  <si>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</si>
  <si>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</si>
  <si>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</si>
  <si>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</si>
  <si>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</si>
  <si>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</si>
  <si>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</si>
  <si>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</si>
  <si>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</si>
  <si>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</si>
  <si>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</si>
  <si>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</si>
  <si>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</si>
  <si>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</si>
  <si>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</si>
  <si>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</si>
  <si>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</si>
  <si>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</si>
  <si>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</si>
  <si>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</si>
  <si>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</si>
  <si>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</si>
  <si>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</si>
  <si>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</si>
  <si>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</si>
  <si>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</si>
  <si>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</si>
  <si>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</si>
  <si>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</si>
  <si>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</si>
  <si>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</si>
  <si>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</si>
  <si>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</si>
  <si>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</si>
  <si>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</si>
  <si>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</si>
  <si>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</si>
  <si>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</si>
  <si>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</si>
  <si>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</si>
  <si>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</si>
  <si>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</si>
  <si>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</si>
  <si>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</si>
  <si>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</si>
  <si>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</si>
  <si>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</si>
  <si>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</si>
  <si>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</si>
  <si>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</si>
  <si>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</si>
  <si>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</si>
  <si>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</si>
  <si>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</si>
  <si>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</si>
  <si>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</si>
  <si>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</si>
  <si>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</si>
  <si>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</si>
  <si>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</si>
  <si>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</si>
  <si>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</si>
  <si>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</si>
  <si>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</si>
  <si>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</si>
  <si>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</si>
  <si>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</si>
  <si>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</si>
  <si>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</si>
  <si>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</si>
  <si>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</si>
  <si>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</si>
  <si>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</si>
  <si>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</si>
  <si>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</si>
  <si>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</si>
  <si>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</si>
  <si>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</si>
  <si>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</si>
  <si>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</si>
  <si>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</si>
  <si>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</si>
  <si>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</si>
  <si>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</si>
  <si>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</si>
  <si>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</si>
  <si>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</si>
  <si>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</si>
  <si>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</si>
  <si>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</si>
  <si>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</si>
  <si>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</si>
  <si>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</si>
  <si>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</si>
  <si>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</si>
  <si>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</si>
  <si>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</si>
  <si>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</si>
  <si>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</si>
  <si>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</si>
  <si>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</si>
  <si>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</si>
  <si>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</si>
  <si>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</si>
  <si>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</si>
  <si>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</si>
  <si>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</si>
  <si>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</si>
  <si>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</si>
  <si>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</si>
  <si>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</si>
  <si>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</si>
  <si>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</si>
  <si>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</si>
  <si>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</si>
  <si>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</si>
  <si>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</si>
  <si>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</si>
  <si>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</si>
  <si>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</si>
  <si>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</si>
  <si>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</si>
  <si>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</si>
  <si>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</si>
  <si>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</si>
  <si>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</si>
  <si>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</si>
  <si>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</si>
  <si>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</si>
  <si>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</si>
  <si>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</si>
  <si>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</si>
  <si>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</si>
  <si>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</si>
  <si>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</si>
  <si>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</si>
  <si>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</si>
  <si>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</si>
  <si>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</si>
  <si>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</si>
  <si>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</si>
  <si>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</si>
  <si>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</si>
  <si>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</si>
  <si>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</si>
  <si>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</si>
  <si>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</si>
  <si>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</si>
  <si>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</si>
  <si>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</si>
  <si>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</si>
  <si>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</si>
  <si>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</si>
  <si>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</si>
  <si>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</si>
  <si>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</si>
  <si>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</si>
  <si>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</si>
  <si>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</si>
  <si>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</si>
  <si>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</si>
  <si>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</si>
  <si>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</si>
  <si>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</si>
  <si>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</si>
  <si>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</si>
  <si>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</si>
  <si>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</si>
  <si>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</si>
  <si>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</si>
  <si>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</si>
  <si>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</si>
  <si>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</si>
  <si>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</si>
  <si>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</si>
  <si>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</si>
  <si>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</si>
  <si>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</si>
  <si>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</si>
  <si>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</si>
  <si>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</si>
  <si>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</si>
  <si>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</si>
  <si>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</si>
  <si>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</si>
  <si>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</si>
  <si>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</si>
  <si>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</si>
  <si>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</si>
  <si>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</si>
  <si>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</si>
  <si>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</si>
  <si>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</si>
  <si>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</si>
  <si>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</si>
  <si>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</si>
  <si>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</si>
  <si>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</si>
  <si>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</si>
  <si>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</si>
  <si>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</si>
  <si>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</si>
  <si>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</si>
  <si>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</si>
  <si>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</si>
  <si>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</si>
  <si>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</si>
  <si>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</si>
  <si>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</si>
  <si>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</si>
  <si>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</si>
  <si>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</si>
  <si>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</si>
  <si>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</si>
  <si>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</si>
  <si>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</si>
  <si>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</si>
  <si>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</si>
  <si>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</si>
  <si>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</si>
  <si>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</si>
  <si>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</si>
  <si>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</si>
  <si>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</si>
  <si>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</si>
  <si>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</si>
  <si>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</si>
  <si>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</si>
  <si>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</si>
  <si>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</si>
  <si>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</si>
  <si>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</si>
  <si>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</si>
  <si>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</si>
  <si>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</si>
  <si>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</si>
  <si>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</si>
  <si>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</si>
  <si>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</si>
  <si>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</si>
  <si>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</si>
  <si>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</si>
  <si>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</si>
  <si>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</si>
  <si>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</si>
  <si>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</si>
  <si>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</si>
  <si>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</si>
  <si>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</si>
  <si>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</si>
  <si>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</si>
  <si>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</si>
  <si>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</si>
  <si>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</si>
  <si>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</si>
  <si>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</si>
  <si>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</si>
  <si>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</si>
  <si>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</si>
  <si>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</si>
  <si>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</si>
  <si>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</si>
  <si>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</si>
  <si>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</si>
  <si>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</si>
  <si>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</si>
  <si>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</si>
  <si>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</si>
  <si>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</si>
  <si>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</si>
  <si>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</si>
  <si>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</si>
  <si>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</si>
  <si>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</si>
  <si>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</si>
  <si>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</si>
  <si>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</si>
  <si>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</si>
  <si>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</si>
  <si>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</si>
  <si>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</si>
  <si>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</si>
  <si>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</si>
  <si>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</si>
  <si>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</si>
  <si>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</si>
  <si>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</si>
  <si>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</si>
  <si>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</si>
  <si>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</si>
  <si>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</si>
  <si>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</si>
  <si>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</si>
  <si>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</si>
  <si>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</si>
  <si>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</si>
  <si>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</si>
  <si>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</si>
  <si>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</si>
  <si>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</si>
  <si>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</si>
  <si>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</si>
  <si>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</si>
  <si>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</si>
  <si>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</si>
  <si>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</si>
  <si>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</si>
  <si>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</si>
  <si>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</si>
  <si>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</si>
  <si>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</si>
  <si>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</si>
  <si>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</si>
  <si>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</si>
  <si>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</si>
  <si>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</si>
  <si>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</si>
  <si>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</si>
  <si>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</si>
  <si>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</si>
  <si>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</si>
  <si>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</si>
  <si>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</si>
  <si>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</si>
  <si>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</si>
  <si>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</si>
  <si>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</si>
  <si>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</si>
  <si>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</si>
  <si>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</si>
  <si>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</si>
  <si>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</si>
  <si>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</si>
  <si>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</si>
  <si>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</si>
  <si>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</si>
  <si>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</si>
  <si>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</si>
  <si>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</si>
  <si>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</si>
  <si>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</si>
  <si>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</si>
  <si>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</si>
  <si>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</si>
  <si>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</si>
  <si>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</si>
  <si>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</si>
  <si>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</si>
  <si>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</si>
  <si>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</si>
  <si>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</si>
  <si>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</si>
  <si>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</si>
  <si>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</si>
  <si>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</si>
  <si>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</si>
  <si>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</si>
  <si>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</si>
  <si>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</si>
  <si>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</si>
  <si>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</si>
  <si>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</si>
  <si>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</si>
  <si>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</si>
  <si>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</si>
  <si>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</si>
  <si>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</si>
  <si>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</si>
  <si>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</si>
  <si>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</si>
  <si>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</si>
  <si>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</si>
  <si>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</si>
  <si>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</si>
  <si>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</si>
  <si>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</si>
  <si>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</si>
  <si>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</si>
  <si>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</si>
  <si>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</si>
  <si>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</si>
  <si>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</si>
  <si>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</si>
  <si>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</si>
  <si>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</si>
  <si>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</si>
  <si>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</si>
  <si>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</si>
  <si>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</si>
  <si>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</si>
  <si>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</si>
  <si>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</si>
  <si>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</si>
  <si>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</si>
  <si>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</si>
  <si>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</si>
  <si>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</si>
  <si>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</si>
  <si>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</si>
  <si>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</si>
  <si>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</si>
  <si>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</si>
  <si>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</si>
  <si>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</si>
  <si>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</si>
  <si>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</si>
  <si>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</si>
  <si>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</si>
  <si>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</si>
  <si>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</si>
  <si>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</si>
  <si>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</si>
  <si>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</si>
  <si>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</si>
  <si>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</si>
  <si>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</si>
  <si>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</si>
  <si>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</si>
  <si>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</si>
  <si>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</si>
  <si>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</si>
  <si>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</si>
  <si>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</si>
  <si>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</si>
  <si>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</si>
  <si>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</si>
  <si>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</si>
  <si>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</si>
  <si>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</si>
  <si>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</si>
  <si>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</si>
  <si>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</si>
  <si>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</si>
  <si>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</si>
  <si>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</si>
  <si>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</si>
  <si>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</si>
  <si>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</si>
  <si>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</si>
  <si>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</si>
  <si>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</si>
  <si>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</si>
  <si>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</si>
  <si>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</si>
  <si>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</si>
  <si>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</si>
  <si>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</si>
  <si>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</si>
  <si>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</si>
  <si>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</si>
  <si>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</si>
  <si>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</si>
  <si>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</si>
  <si>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</si>
  <si>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</si>
  <si>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</si>
  <si>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</si>
  <si>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</si>
  <si>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</si>
  <si>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</si>
  <si>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</si>
  <si>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</si>
  <si>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</si>
  <si>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</si>
  <si>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</si>
  <si>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</si>
  <si>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</si>
  <si>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</si>
  <si>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</si>
  <si>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</si>
  <si>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</si>
  <si>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</si>
  <si>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</si>
  <si>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</si>
  <si>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</si>
  <si>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</si>
  <si>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</si>
  <si>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</si>
  <si>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</si>
  <si>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</si>
  <si>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</si>
  <si>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</si>
  <si>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</si>
  <si>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</si>
  <si>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</si>
  <si>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</si>
  <si>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</si>
  <si>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</si>
  <si>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</si>
  <si>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</si>
  <si>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</si>
  <si>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</si>
  <si>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</si>
  <si>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</si>
  <si>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</si>
  <si>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</si>
  <si>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</si>
  <si>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</si>
  <si>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</si>
  <si>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</si>
  <si>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</si>
  <si>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</si>
  <si>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</si>
  <si>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</si>
  <si>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</si>
  <si>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</si>
  <si>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</si>
  <si>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</si>
  <si>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</si>
  <si>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</si>
  <si>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</si>
  <si>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</si>
  <si>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</si>
  <si>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</si>
  <si>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</si>
  <si>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</si>
  <si>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</si>
  <si>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</si>
  <si>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</si>
  <si>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</si>
  <si>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</si>
  <si>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</si>
  <si>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</si>
  <si>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</si>
  <si>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</si>
  <si>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</si>
  <si>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</si>
  <si>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</si>
  <si>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</si>
  <si>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</si>
  <si>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</si>
  <si>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</si>
  <si>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</si>
  <si>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</si>
  <si>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</si>
  <si>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</si>
  <si>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</si>
  <si>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</si>
  <si>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</si>
  <si>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</si>
  <si>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</si>
  <si>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</si>
  <si>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</si>
  <si>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</si>
  <si>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</si>
  <si>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</si>
  <si>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</si>
  <si>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</si>
  <si>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</si>
  <si>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</si>
  <si>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</si>
  <si>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</si>
  <si>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</si>
  <si>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</si>
  <si>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</si>
  <si>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</si>
  <si>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</si>
  <si>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</si>
  <si>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</si>
  <si>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</si>
  <si>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</si>
  <si>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</si>
  <si>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</si>
  <si>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</si>
  <si>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</si>
  <si>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</si>
  <si>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</si>
  <si>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</si>
  <si>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</si>
  <si>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</si>
  <si>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</si>
  <si>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</si>
  <si>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</si>
  <si>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</si>
  <si>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</si>
  <si>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</si>
  <si>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</si>
  <si>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</si>
  <si>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</si>
  <si>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</si>
  <si>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</si>
  <si>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</si>
  <si>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</si>
  <si>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</si>
  <si>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</si>
  <si>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</si>
  <si>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</si>
  <si>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</si>
  <si>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</si>
  <si>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</si>
  <si>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</si>
  <si>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</si>
  <si>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</si>
  <si>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</si>
  <si>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</si>
  <si>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</si>
  <si>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</si>
  <si>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</si>
  <si>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</si>
  <si>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</si>
  <si>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</si>
  <si>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</si>
  <si>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</si>
  <si>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</si>
  <si>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</si>
  <si>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</si>
  <si>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</si>
  <si>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</si>
  <si>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</si>
  <si>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</si>
  <si>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</si>
  <si>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</si>
  <si>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</si>
  <si>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</si>
  <si>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</si>
  <si>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</si>
  <si>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</si>
  <si>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</si>
  <si>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</si>
  <si>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</si>
  <si>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</si>
  <si>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</si>
  <si>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</si>
  <si>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</si>
  <si>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</si>
  <si>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</si>
  <si>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</si>
  <si>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</si>
  <si>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</si>
  <si>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</si>
  <si>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</si>
  <si>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</si>
  <si>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</si>
  <si>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</si>
  <si>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</si>
  <si>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</si>
  <si>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</si>
  <si>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</si>
  <si>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</si>
  <si>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</si>
  <si>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</si>
  <si>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</si>
  <si>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</si>
  <si>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</si>
  <si>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</si>
  <si>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</si>
  <si>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</si>
  <si>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</si>
  <si>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</si>
  <si>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</si>
  <si>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</si>
  <si>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</si>
  <si>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</si>
  <si>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</si>
  <si>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</si>
  <si>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</si>
  <si>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</si>
  <si>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</si>
  <si>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</si>
  <si>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</si>
  <si>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</si>
  <si>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</si>
  <si>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</si>
  <si>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</si>
  <si>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</si>
  <si>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</si>
  <si>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</si>
  <si>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</si>
  <si>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</si>
  <si>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</si>
  <si>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</si>
  <si>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</si>
  <si>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</si>
  <si>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</si>
  <si>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</si>
  <si>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</si>
  <si>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</si>
  <si>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</si>
  <si>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</si>
  <si>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</si>
  <si>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</si>
  <si>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</si>
  <si>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</si>
  <si>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</si>
  <si>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</si>
  <si>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</si>
  <si>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</si>
  <si>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</si>
  <si>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</si>
  <si>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</si>
  <si>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</si>
  <si>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</si>
  <si>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</si>
  <si>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</si>
  <si>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</si>
  <si>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</si>
  <si>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</si>
  <si>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</si>
  <si>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</si>
  <si>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</si>
  <si>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</si>
  <si>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</si>
  <si>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</si>
  <si>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</si>
  <si>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</si>
  <si>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</si>
  <si>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</si>
  <si>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</si>
  <si>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</si>
  <si>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</si>
  <si>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</si>
  <si>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</si>
  <si>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</si>
  <si>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</si>
  <si>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</si>
  <si>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</si>
  <si>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</si>
  <si>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</si>
  <si>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</si>
  <si>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</si>
  <si>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</si>
  <si>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</si>
  <si>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</si>
  <si>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</si>
  <si>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</si>
  <si>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</si>
  <si>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</si>
  <si>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</si>
  <si>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</si>
  <si>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</si>
  <si>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</si>
  <si>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</si>
  <si>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</si>
  <si>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</si>
  <si>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</si>
  <si>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</si>
  <si>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</si>
  <si>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</si>
  <si>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</si>
  <si>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</si>
  <si>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</si>
  <si>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</si>
  <si>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</si>
  <si>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</si>
  <si>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</si>
  <si>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</si>
  <si>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</si>
  <si>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</si>
  <si>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</si>
  <si>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</si>
  <si>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</si>
  <si>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</si>
  <si>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</si>
  <si>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</si>
  <si>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</si>
  <si>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</si>
  <si>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</si>
  <si>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</si>
  <si>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</si>
  <si>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</si>
  <si>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</si>
  <si>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</si>
  <si>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</si>
  <si>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</si>
  <si>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</si>
  <si>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</si>
  <si>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</si>
  <si>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</si>
  <si>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</si>
  <si>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</si>
  <si>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</si>
  <si>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</si>
  <si>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</si>
  <si>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</si>
  <si>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</si>
  <si>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</si>
  <si>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</si>
  <si>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</si>
  <si>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</si>
  <si>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</si>
  <si>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</si>
  <si>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</si>
  <si>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</si>
  <si>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</si>
  <si>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</si>
  <si>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</si>
  <si>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</si>
  <si>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</si>
  <si>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</si>
  <si>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</si>
  <si>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</si>
  <si>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</si>
  <si>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</si>
  <si>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</si>
  <si>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</si>
  <si>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</si>
  <si>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</si>
  <si>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</si>
  <si>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</si>
  <si>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</si>
  <si>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</si>
  <si>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</si>
  <si>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</si>
  <si>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</si>
  <si>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</si>
  <si>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</si>
  <si>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</si>
  <si>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</si>
  <si>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</si>
  <si>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</si>
  <si>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</si>
  <si>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</si>
  <si>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</si>
  <si>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</si>
  <si>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</si>
  <si>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</si>
  <si>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</si>
  <si>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</si>
  <si>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</si>
  <si>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</si>
  <si>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</si>
  <si>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</si>
  <si>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</si>
  <si>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</si>
  <si>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</si>
  <si>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</si>
  <si>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</si>
  <si>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</si>
  <si>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</si>
  <si>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</si>
  <si>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</si>
  <si>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</si>
  <si>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</si>
  <si>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</si>
  <si>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</si>
  <si>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</si>
  <si>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</si>
  <si>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</si>
  <si>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</si>
  <si>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</si>
  <si>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</si>
  <si>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</si>
  <si>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</si>
  <si>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</si>
  <si>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</si>
  <si>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</si>
  <si>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</si>
  <si>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</si>
  <si>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</si>
  <si>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</si>
  <si>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</si>
  <si>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</si>
  <si>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</si>
  <si>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</si>
  <si>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</si>
  <si>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</si>
  <si>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</si>
  <si>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</si>
  <si>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</si>
  <si>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</si>
  <si>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</si>
  <si>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</si>
  <si>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</si>
  <si>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</si>
  <si>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</si>
  <si>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</si>
  <si>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</si>
  <si>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</si>
  <si>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</si>
  <si>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</si>
  <si>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</si>
  <si>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</si>
  <si>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</si>
  <si>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</si>
  <si>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</si>
  <si>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</si>
  <si>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</si>
  <si>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</si>
  <si>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</si>
  <si>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</si>
  <si>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</si>
  <si>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</si>
  <si>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</si>
  <si>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</si>
  <si>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</si>
  <si>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</si>
  <si>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</si>
  <si>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</si>
  <si>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</si>
  <si>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</si>
  <si>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</si>
  <si>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</si>
  <si>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</si>
  <si>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</si>
  <si>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</si>
  <si>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</si>
  <si>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</si>
  <si>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</si>
  <si>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</si>
  <si>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</si>
  <si>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</si>
  <si>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</si>
  <si>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</si>
  <si>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</si>
  <si>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</si>
  <si>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</si>
  <si>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</si>
  <si>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</si>
  <si>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</si>
  <si>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</si>
  <si>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</si>
  <si>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</si>
  <si>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</si>
  <si>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</si>
  <si>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</si>
  <si>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</si>
  <si>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</si>
  <si>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</si>
  <si>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</si>
  <si>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</si>
  <si>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</si>
  <si>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</si>
  <si>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</si>
  <si>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</si>
  <si>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</si>
  <si>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</si>
  <si>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</si>
  <si>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</si>
  <si>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</si>
  <si>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</si>
  <si>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</si>
  <si>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</si>
  <si>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</si>
  <si>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</si>
  <si>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</si>
  <si>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</si>
  <si>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</si>
  <si>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</si>
  <si>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</si>
  <si>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</si>
  <si>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</si>
  <si>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</si>
  <si>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</si>
  <si>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</si>
  <si>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</si>
  <si>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</si>
  <si>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</si>
  <si>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</si>
  <si>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</si>
  <si>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</si>
  <si>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</si>
  <si>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</si>
  <si>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</si>
  <si>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</si>
  <si>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</si>
  <si>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</si>
  <si>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</si>
  <si>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</si>
  <si>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</si>
  <si>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</si>
  <si>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</si>
  <si>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</si>
  <si>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</si>
  <si>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</si>
  <si>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</si>
  <si>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</si>
  <si>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</si>
  <si>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</si>
  <si>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</si>
  <si>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</si>
  <si>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</si>
  <si>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</si>
  <si>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</si>
  <si>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</si>
  <si>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</si>
  <si>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</si>
  <si>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</si>
  <si>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</si>
  <si>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</si>
  <si>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</si>
  <si>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</si>
  <si>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</si>
  <si>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</si>
  <si>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</si>
  <si>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</si>
  <si>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</si>
  <si>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</si>
  <si>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</si>
  <si>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</si>
  <si>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</si>
  <si>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</si>
  <si>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</si>
  <si>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</si>
  <si>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</si>
  <si>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</si>
  <si>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</si>
  <si>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</si>
  <si>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</si>
  <si>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</si>
  <si>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</si>
  <si>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</si>
  <si>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</si>
  <si>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</si>
  <si>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</si>
  <si>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</si>
  <si>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</si>
  <si>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</si>
  <si>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</si>
  <si>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</si>
  <si>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</si>
  <si>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</si>
  <si>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</si>
  <si>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</si>
  <si>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</si>
  <si>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</si>
  <si>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</si>
  <si>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</si>
  <si>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</si>
  <si>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</si>
  <si>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</si>
  <si>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</si>
  <si>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</si>
  <si>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</si>
  <si>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</si>
  <si>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</si>
  <si>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</si>
  <si>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</si>
  <si>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</si>
  <si>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</si>
  <si>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</si>
  <si>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</si>
  <si>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</si>
  <si>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</si>
  <si>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</si>
  <si>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</si>
  <si>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</si>
  <si>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</si>
  <si>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</si>
  <si>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</si>
  <si>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</si>
  <si>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</si>
  <si>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</si>
  <si>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</si>
  <si>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</si>
  <si>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</si>
  <si>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</si>
  <si>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</si>
  <si>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</si>
  <si>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</si>
  <si>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</si>
  <si>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</si>
  <si>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</si>
  <si>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</si>
  <si>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</si>
  <si>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</si>
  <si>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</si>
  <si>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</si>
  <si>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</si>
  <si>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</si>
  <si>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</si>
  <si>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</si>
  <si>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</si>
  <si>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</si>
  <si>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</si>
  <si>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</si>
  <si>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</si>
  <si>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</si>
  <si>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</si>
  <si>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</si>
  <si>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</si>
  <si>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</si>
  <si>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</si>
  <si>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</si>
  <si>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</si>
  <si>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</si>
  <si>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</si>
  <si>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</si>
  <si>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</si>
  <si>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</si>
  <si>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</si>
  <si>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</si>
  <si>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</si>
  <si>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</si>
  <si>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</si>
  <si>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</si>
  <si>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</si>
  <si>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</si>
  <si>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</si>
  <si>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</si>
  <si>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</si>
  <si>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</si>
  <si>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</si>
  <si>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</si>
  <si>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</si>
  <si>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</si>
  <si>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</si>
  <si>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</si>
  <si>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</si>
  <si>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</si>
  <si>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</si>
  <si>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</si>
  <si>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</si>
  <si>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</si>
  <si>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</si>
  <si>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</si>
  <si>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</si>
  <si>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</si>
  <si>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</si>
  <si>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</si>
  <si>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</si>
  <si>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</si>
  <si>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</si>
  <si>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</si>
  <si>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</si>
  <si>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</si>
  <si>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</si>
  <si>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</si>
  <si>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</si>
  <si>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</si>
  <si>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</si>
  <si>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</si>
  <si>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</si>
  <si>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</si>
  <si>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</si>
  <si>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</si>
  <si>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</si>
  <si>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</si>
  <si>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</si>
  <si>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</si>
  <si>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</si>
  <si>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</si>
  <si>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</si>
  <si>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</si>
  <si>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</si>
  <si>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</si>
  <si>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</si>
  <si>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</si>
  <si>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</si>
  <si>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</si>
  <si>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</si>
  <si>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</si>
  <si>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</si>
  <si>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</si>
  <si>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</si>
  <si>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</si>
  <si>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</si>
  <si>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</si>
  <si>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</si>
  <si>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</si>
  <si>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</si>
  <si>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</si>
  <si>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</si>
  <si>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</si>
  <si>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</si>
  <si>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</si>
  <si>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</si>
  <si>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</si>
  <si>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</si>
  <si>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</si>
  <si>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</si>
  <si>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</si>
  <si>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</si>
  <si>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</si>
  <si>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</si>
  <si>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</si>
  <si>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</si>
  <si>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</si>
  <si>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</si>
  <si>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</si>
  <si>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</si>
  <si>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</si>
  <si>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</si>
  <si>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</si>
  <si>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</si>
  <si>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</si>
  <si>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</si>
  <si>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</si>
  <si>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</si>
  <si>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</si>
  <si>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</si>
  <si>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</si>
  <si>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</si>
  <si>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</si>
  <si>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</si>
  <si>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</si>
  <si>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</si>
  <si>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</si>
  <si>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</si>
  <si>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</si>
  <si>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</si>
  <si>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</si>
  <si>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</si>
  <si>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</si>
  <si>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</si>
  <si>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</si>
  <si>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</si>
  <si>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</si>
  <si>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</si>
  <si>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</si>
  <si>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</si>
  <si>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</si>
  <si>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</si>
  <si>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</si>
  <si>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</si>
  <si>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</si>
  <si>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</si>
  <si>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</si>
  <si>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</si>
  <si>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</si>
  <si>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</si>
  <si>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</si>
  <si>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</si>
  <si>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</si>
  <si>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</si>
  <si>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</si>
  <si>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</si>
  <si>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</si>
  <si>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</si>
  <si>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</si>
  <si>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</si>
  <si>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</si>
  <si>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</si>
  <si>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</si>
  <si>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</si>
  <si>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</si>
  <si>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</si>
  <si>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</si>
  <si>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</si>
  <si>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</si>
  <si>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</si>
  <si>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</si>
  <si>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</si>
  <si>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</si>
  <si>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</si>
  <si>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</si>
  <si>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</si>
  <si>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</si>
  <si>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</si>
  <si>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</si>
  <si>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</si>
  <si>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</si>
  <si>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</si>
  <si>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</si>
  <si>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</si>
  <si>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</si>
  <si>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</si>
  <si>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</si>
  <si>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</si>
  <si>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</si>
  <si>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</si>
  <si>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</si>
  <si>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</si>
  <si>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</si>
  <si>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</si>
  <si>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</si>
  <si>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</si>
  <si>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</si>
  <si>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</si>
  <si>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</si>
  <si>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</si>
  <si>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</si>
  <si>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</si>
  <si>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</si>
  <si>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</si>
  <si>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</si>
  <si>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</si>
  <si>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</si>
  <si>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</si>
  <si>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</si>
  <si>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</si>
  <si>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</si>
  <si>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</si>
  <si>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</si>
  <si>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</si>
  <si>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</si>
  <si>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</si>
  <si>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</si>
  <si>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</si>
  <si>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</si>
  <si>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</si>
  <si>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</si>
  <si>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</si>
  <si>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</si>
  <si>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</si>
  <si>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</si>
  <si>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</si>
  <si>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</si>
  <si>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</si>
  <si>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</si>
  <si>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</si>
  <si>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</si>
  <si>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</si>
  <si>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</si>
  <si>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</si>
  <si>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</si>
  <si>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</si>
  <si>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</si>
  <si>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</si>
  <si>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</si>
  <si>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</si>
  <si>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</si>
  <si>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</si>
  <si>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</si>
  <si>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</si>
  <si>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</si>
  <si>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</si>
  <si>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</si>
  <si>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</si>
  <si>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</si>
  <si>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</si>
  <si>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</si>
  <si>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</si>
  <si>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</si>
  <si>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</si>
  <si>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</si>
  <si>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</si>
  <si>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</si>
  <si>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</si>
  <si>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</si>
  <si>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</si>
  <si>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</si>
  <si>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</si>
  <si>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</si>
  <si>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</si>
  <si>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</si>
  <si>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</si>
  <si>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</si>
  <si>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</si>
  <si>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</si>
  <si>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</si>
  <si>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</si>
  <si>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</si>
  <si>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</si>
  <si>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</si>
  <si>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</si>
  <si>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</si>
  <si>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</si>
  <si>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</si>
  <si>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</si>
  <si>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</si>
  <si>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</si>
  <si>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</si>
  <si>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</si>
  <si>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</si>
  <si>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</si>
  <si>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</si>
  <si>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</si>
  <si>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</si>
  <si>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</si>
  <si>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</si>
  <si>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</si>
  <si>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</si>
  <si>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</si>
  <si>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</si>
  <si>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</si>
  <si>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</si>
  <si>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</si>
  <si>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</si>
  <si>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</si>
  <si>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</si>
  <si>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</si>
  <si>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</si>
  <si>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</si>
  <si>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</si>
  <si>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</si>
  <si>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</si>
  <si>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</si>
  <si>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</si>
  <si>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</si>
  <si>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</si>
  <si>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</si>
  <si>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</si>
  <si>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</si>
  <si>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</si>
  <si>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</si>
  <si>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</si>
  <si>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</si>
  <si>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</si>
  <si>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</si>
  <si>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</si>
  <si>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</si>
  <si>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</si>
  <si>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</si>
  <si>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</si>
  <si>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</si>
  <si>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</si>
  <si>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</si>
  <si>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</si>
  <si>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</si>
  <si>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</si>
  <si>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</si>
  <si>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</si>
  <si>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</si>
  <si>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</si>
  <si>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</si>
  <si>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</si>
  <si>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</si>
  <si>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</si>
  <si>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</si>
  <si>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</si>
  <si>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</si>
  <si>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</si>
  <si>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</si>
  <si>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</si>
  <si>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</si>
  <si>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</si>
  <si>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</si>
  <si>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</si>
  <si>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</si>
  <si>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</si>
  <si>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</si>
  <si>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</si>
  <si>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</si>
  <si>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</si>
  <si>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</si>
  <si>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</si>
  <si>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</si>
  <si>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</si>
  <si>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</si>
  <si>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</si>
  <si>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</si>
  <si>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</si>
  <si>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</si>
  <si>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</si>
  <si>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</si>
  <si>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</si>
  <si>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</si>
  <si>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</si>
  <si>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</si>
  <si>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</si>
  <si>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</si>
  <si>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</si>
  <si>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</si>
  <si>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</si>
  <si>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</si>
  <si>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</si>
  <si>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</si>
  <si>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</si>
  <si>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</si>
  <si>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</si>
  <si>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</si>
  <si>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</si>
  <si>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</si>
  <si>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</si>
  <si>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</si>
  <si>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</si>
  <si>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</si>
  <si>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</si>
  <si>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</si>
  <si>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</si>
  <si>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</si>
  <si>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</si>
  <si>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</si>
  <si>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</si>
  <si>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</si>
  <si>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</si>
  <si>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</si>
  <si>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</si>
  <si>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</si>
  <si>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</si>
  <si>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</si>
  <si>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</si>
  <si>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</si>
  <si>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</si>
  <si>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</si>
  <si>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</si>
  <si>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</si>
  <si>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</si>
  <si>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</si>
  <si>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</si>
  <si>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</si>
  <si>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</si>
  <si>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</si>
  <si>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</si>
  <si>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</si>
  <si>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</si>
  <si>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</si>
  <si>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</si>
  <si>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</si>
  <si>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</si>
  <si>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</si>
  <si>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</si>
  <si>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</si>
  <si>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</si>
  <si>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</si>
  <si>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</si>
  <si>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</si>
  <si>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</si>
  <si>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</si>
  <si>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</si>
  <si>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</si>
  <si>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</si>
  <si>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</si>
  <si>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</si>
  <si>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</si>
  <si>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</si>
  <si>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</si>
  <si>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</si>
  <si>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</si>
  <si>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</si>
  <si>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</si>
  <si>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</si>
  <si>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</si>
  <si>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</si>
  <si>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</si>
  <si>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</si>
  <si>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</si>
  <si>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</si>
  <si>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</si>
  <si>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</si>
  <si>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</si>
  <si>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</si>
  <si>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</si>
  <si>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</si>
  <si>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</si>
  <si>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</si>
  <si>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</si>
  <si>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</si>
  <si>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</si>
  <si>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</si>
  <si>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</si>
  <si>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</si>
  <si>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</si>
  <si>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</si>
  <si>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</si>
  <si>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</si>
  <si>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</si>
  <si>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</si>
  <si>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</si>
  <si>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</si>
  <si>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</si>
  <si>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</si>
  <si>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</si>
  <si>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</si>
  <si>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</si>
  <si>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</si>
  <si>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</si>
  <si>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</si>
  <si>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</si>
  <si>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</si>
  <si>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</si>
  <si>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</si>
  <si>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</si>
  <si>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</si>
  <si>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</si>
  <si>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</si>
  <si>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</si>
  <si>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</si>
  <si>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</si>
  <si>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</si>
  <si>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</si>
  <si>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</si>
  <si>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</si>
  <si>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</si>
  <si>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</si>
  <si>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</si>
  <si>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</si>
  <si>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</si>
  <si>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</si>
  <si>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</si>
  <si>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</si>
  <si>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</si>
  <si>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</si>
  <si>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</si>
  <si>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</si>
  <si>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</si>
  <si>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</si>
  <si>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</si>
  <si>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</si>
  <si>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</si>
  <si>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</si>
  <si>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</si>
  <si>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</si>
  <si>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</si>
  <si>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</si>
  <si>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</si>
  <si>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</si>
  <si>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</si>
  <si>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</si>
  <si>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</si>
  <si>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</si>
  <si>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</si>
  <si>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</si>
  <si>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</si>
  <si>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</si>
  <si>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</si>
  <si>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</si>
  <si>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</si>
  <si>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</si>
  <si>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</si>
  <si>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</si>
  <si>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</si>
  <si>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</si>
  <si>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</si>
  <si>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</si>
  <si>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</si>
  <si>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</si>
  <si>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</si>
  <si>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</si>
  <si>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</si>
  <si>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</si>
  <si>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</si>
  <si>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</si>
  <si>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</si>
  <si>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</si>
  <si>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</si>
  <si>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</si>
  <si>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</si>
  <si>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</si>
  <si>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</si>
  <si>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</si>
  <si>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</si>
  <si>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</si>
  <si>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</si>
  <si>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</si>
  <si>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</si>
  <si>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</si>
  <si>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</si>
  <si>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</si>
  <si>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</si>
  <si>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</si>
  <si>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</si>
  <si>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</si>
  <si>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</si>
  <si>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</si>
  <si>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</si>
  <si>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</si>
  <si>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</si>
  <si>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</si>
  <si>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</si>
  <si>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</si>
  <si>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</si>
  <si>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</si>
  <si>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</si>
  <si>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</si>
  <si>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</si>
  <si>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</si>
  <si>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</si>
  <si>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</si>
  <si>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</si>
  <si>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</si>
  <si>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</si>
  <si>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</si>
  <si>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</si>
  <si>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</si>
  <si>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</si>
  <si>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</si>
  <si>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</si>
  <si>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</si>
  <si>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</si>
  <si>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</si>
  <si>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</si>
  <si>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</si>
  <si>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</si>
  <si>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</si>
  <si>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</si>
  <si>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</si>
  <si>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</si>
  <si>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</si>
  <si>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</si>
  <si>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</si>
  <si>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</si>
  <si>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</si>
  <si>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</si>
  <si>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</si>
  <si>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</si>
  <si>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</si>
  <si>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</si>
  <si>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</si>
  <si>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</si>
  <si>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</si>
  <si>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</si>
  <si>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</si>
  <si>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</si>
  <si>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</si>
  <si>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</si>
  <si>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</si>
  <si>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</si>
  <si>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</si>
  <si>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</si>
  <si>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</si>
  <si>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</si>
  <si>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</si>
  <si>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</si>
  <si>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</si>
  <si>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</si>
  <si>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</si>
  <si>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</si>
  <si>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</si>
  <si>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</si>
  <si>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</si>
  <si>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</si>
  <si>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</si>
  <si>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</si>
  <si>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</si>
  <si>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</si>
  <si>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</si>
  <si>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</si>
  <si>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</si>
  <si>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</si>
  <si>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</si>
  <si>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</si>
  <si>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</si>
  <si>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</si>
  <si>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</si>
  <si>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</si>
  <si>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</si>
  <si>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</si>
  <si>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</si>
  <si>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</si>
  <si>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</si>
  <si>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</si>
  <si>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</si>
  <si>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</si>
  <si>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</si>
  <si>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</si>
  <si>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</si>
  <si>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</si>
  <si>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</si>
  <si>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</si>
  <si>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</si>
  <si>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</si>
  <si>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</si>
  <si>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</si>
  <si>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</si>
  <si>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</si>
  <si>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</si>
  <si>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</si>
  <si>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</si>
  <si>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</si>
  <si>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</si>
  <si>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</si>
  <si>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</si>
  <si>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</si>
  <si>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</si>
  <si>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</si>
  <si>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</si>
  <si>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</si>
  <si>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</si>
  <si>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</si>
  <si>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</si>
  <si>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</si>
  <si>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</si>
  <si>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</si>
  <si>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</si>
  <si>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</si>
  <si>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</si>
  <si>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</si>
  <si>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</si>
  <si>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</si>
  <si>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</si>
  <si>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</si>
  <si>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</si>
  <si>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</si>
  <si>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</si>
  <si>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</si>
  <si>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</si>
  <si>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</si>
  <si>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</si>
  <si>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</si>
  <si>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</si>
  <si>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</si>
  <si>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</si>
  <si>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</si>
  <si>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</si>
  <si>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</si>
  <si>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</si>
  <si>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</si>
  <si>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</si>
  <si>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</si>
  <si>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</si>
  <si>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</si>
  <si>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</si>
  <si>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</si>
  <si>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</si>
  <si>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</si>
  <si>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</si>
  <si>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</si>
  <si>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</si>
  <si>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</si>
  <si>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</si>
  <si>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</si>
  <si>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</si>
  <si>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</si>
  <si>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</si>
  <si>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</si>
  <si>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</si>
  <si>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</si>
  <si>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</si>
  <si>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</si>
  <si>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</si>
  <si>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</si>
  <si>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</si>
  <si>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</si>
  <si>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</si>
  <si>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</si>
  <si>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</si>
  <si>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</si>
  <si>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</si>
  <si>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</si>
  <si>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</si>
  <si>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</si>
  <si>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</si>
  <si>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</si>
  <si>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</si>
  <si>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</si>
  <si>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</si>
  <si>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</si>
  <si>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</si>
  <si>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</si>
  <si>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</si>
  <si>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</si>
  <si>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</si>
  <si>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</si>
  <si>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</si>
  <si>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</si>
  <si>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</si>
  <si>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</si>
  <si>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</si>
  <si>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</si>
  <si>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</si>
  <si>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</si>
  <si>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</si>
  <si>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</si>
  <si>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</si>
  <si>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</si>
  <si>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</si>
  <si>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</si>
  <si>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</si>
  <si>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</si>
  <si>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</si>
  <si>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</si>
  <si>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</si>
  <si>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</si>
  <si>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</si>
  <si>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</si>
  <si>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</si>
  <si>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</si>
  <si>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</si>
  <si>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</si>
  <si>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</si>
  <si>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</si>
  <si>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</si>
  <si>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</si>
  <si>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</si>
  <si>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</si>
  <si>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</si>
  <si>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</si>
  <si>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</si>
  <si>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</si>
  <si>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</si>
  <si>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</si>
  <si>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</si>
  <si>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</si>
  <si>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</si>
  <si>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</si>
  <si>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</si>
  <si>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</si>
  <si>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</si>
  <si>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</si>
  <si>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</si>
  <si>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</si>
  <si>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</si>
  <si>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</si>
  <si>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</si>
  <si>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</si>
  <si>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</si>
  <si>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</si>
  <si>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</si>
  <si>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</si>
  <si>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</si>
  <si>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</si>
  <si>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</si>
  <si>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</si>
  <si>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</si>
  <si>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</si>
  <si>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</si>
  <si>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</si>
  <si>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</si>
  <si>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</si>
  <si>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</si>
  <si>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</si>
  <si>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</si>
  <si>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</si>
  <si>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</si>
  <si>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</si>
  <si>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</si>
  <si>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</si>
  <si>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</si>
  <si>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</si>
  <si>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</si>
  <si>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</si>
  <si>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</si>
  <si>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</si>
  <si>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</si>
  <si>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</si>
  <si>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</si>
  <si>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</si>
  <si>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</si>
  <si>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</si>
  <si>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</si>
  <si>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</si>
  <si>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</si>
  <si>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</si>
  <si>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</si>
  <si>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</si>
  <si>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</si>
  <si>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</si>
  <si>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</si>
  <si>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</si>
  <si>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</si>
  <si>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</si>
  <si>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</si>
  <si>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</si>
  <si>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</si>
  <si>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</si>
  <si>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</si>
  <si>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</si>
  <si>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</si>
  <si>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</si>
  <si>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</si>
  <si>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</si>
  <si>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</si>
  <si>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</si>
  <si>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</si>
  <si>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</si>
  <si>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</si>
  <si>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</si>
  <si>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</si>
  <si>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</si>
  <si>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</si>
  <si>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</si>
  <si>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</si>
  <si>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</si>
  <si>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</si>
  <si>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</si>
  <si>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</si>
  <si>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</si>
  <si>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</si>
  <si>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</si>
  <si>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</si>
  <si>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</si>
  <si>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</si>
  <si>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</si>
  <si>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</si>
  <si>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</si>
  <si>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</si>
  <si>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</si>
  <si>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</si>
  <si>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</si>
  <si>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</si>
  <si>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</si>
  <si>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</si>
  <si>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</si>
  <si>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</si>
  <si>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</si>
  <si>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</si>
  <si>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</si>
  <si>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</si>
  <si>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</si>
  <si>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</si>
  <si>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</si>
  <si>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</si>
  <si>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</si>
  <si>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</si>
  <si>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</si>
  <si>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</si>
  <si>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</si>
  <si>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</si>
  <si>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</si>
  <si>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</si>
  <si>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</si>
  <si>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</si>
  <si>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</si>
  <si>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</si>
  <si>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</si>
  <si>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</si>
  <si>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</si>
  <si>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</si>
  <si>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</si>
  <si>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</si>
  <si>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</si>
  <si>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</si>
  <si>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</si>
  <si>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</si>
  <si>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</si>
  <si>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</si>
  <si>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</si>
  <si>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</si>
  <si>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</si>
  <si>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</si>
  <si>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</si>
  <si>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</si>
  <si>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</si>
  <si>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</si>
  <si>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</si>
  <si>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</si>
  <si>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</si>
  <si>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</si>
  <si>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</si>
  <si>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</si>
  <si>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</si>
  <si>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</si>
  <si>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</si>
  <si>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</si>
  <si>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</si>
  <si>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</si>
  <si>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</si>
  <si>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</si>
  <si>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</si>
  <si>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</si>
  <si>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</si>
  <si>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</si>
  <si>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</si>
  <si>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</si>
  <si>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</si>
  <si>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</si>
  <si>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</si>
  <si>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</si>
  <si>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</si>
  <si>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</si>
  <si>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</si>
  <si>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</si>
  <si>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</si>
  <si>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</si>
  <si>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</si>
  <si>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</si>
  <si>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</si>
  <si>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</si>
  <si>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</si>
  <si>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</si>
  <si>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</si>
  <si>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</si>
  <si>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</si>
  <si>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</si>
  <si>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</si>
  <si>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</si>
  <si>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</si>
  <si>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</si>
  <si>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</si>
  <si>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</si>
  <si>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</si>
  <si>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</si>
  <si>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</si>
  <si>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</si>
  <si>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</si>
  <si>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</si>
  <si>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</si>
  <si>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</si>
  <si>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</si>
  <si>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</si>
  <si>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</si>
  <si>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</si>
  <si>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</si>
  <si>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</si>
  <si>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</si>
  <si>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</si>
  <si>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</si>
  <si>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</si>
  <si>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</si>
  <si>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</si>
  <si>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</si>
  <si>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</si>
  <si>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</si>
  <si>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</si>
  <si>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</si>
  <si>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</si>
  <si>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</si>
  <si>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</si>
  <si>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</si>
  <si>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</si>
  <si>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</si>
  <si>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</si>
  <si>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</si>
  <si>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</si>
  <si>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</si>
  <si>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</si>
  <si>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</si>
  <si>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</si>
  <si>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</si>
  <si>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</si>
  <si>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</si>
  <si>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</si>
  <si>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</si>
  <si>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</si>
  <si>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</si>
  <si>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</si>
  <si>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</si>
  <si>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</si>
  <si>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</si>
  <si>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</si>
  <si>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</si>
  <si>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</si>
  <si>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</si>
  <si>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</si>
  <si>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</si>
  <si>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</si>
  <si>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</si>
  <si>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</si>
  <si>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</si>
  <si>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</si>
  <si>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</si>
  <si>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</si>
  <si>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</si>
  <si>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</si>
  <si>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</si>
  <si>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</si>
  <si>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</si>
  <si>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</si>
  <si>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</si>
  <si>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</si>
  <si>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</si>
  <si>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</si>
  <si>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</si>
  <si>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</si>
  <si>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</si>
  <si>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</si>
  <si>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</si>
  <si>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</si>
  <si>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</si>
  <si>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</si>
  <si>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</si>
  <si>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</si>
  <si>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</si>
  <si>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</si>
  <si>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</si>
  <si>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</si>
  <si>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</si>
  <si>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</si>
  <si>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</si>
  <si>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</si>
  <si>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</si>
  <si>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</si>
  <si>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</si>
  <si>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</si>
  <si>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</si>
  <si>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</si>
  <si>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</si>
  <si>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</si>
  <si>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</si>
  <si>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</si>
  <si>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</si>
  <si>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</si>
  <si>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</si>
  <si>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</si>
  <si>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</si>
  <si>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</si>
  <si>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</si>
  <si>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</si>
  <si>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</si>
  <si>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</si>
  <si>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</si>
  <si>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</si>
  <si>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</si>
  <si>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</si>
  <si>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</si>
  <si>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</si>
  <si>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</si>
  <si>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</si>
  <si>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</si>
  <si>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</si>
  <si>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</si>
  <si>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</si>
  <si>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</si>
  <si>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</si>
  <si>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</si>
  <si>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</si>
  <si>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</si>
  <si>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</si>
  <si>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</si>
  <si>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</si>
  <si>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</si>
  <si>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</si>
  <si>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</si>
  <si>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</si>
  <si>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</si>
  <si>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</si>
  <si>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</si>
  <si>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</si>
  <si>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</si>
  <si>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</si>
  <si>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</si>
  <si>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</si>
  <si>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</si>
  <si>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</si>
  <si>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</si>
  <si>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</si>
  <si>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</si>
  <si>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</si>
  <si>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</si>
  <si>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</si>
  <si>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</si>
  <si>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</si>
  <si>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</si>
  <si>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</si>
  <si>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</si>
  <si>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</si>
  <si>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</si>
  <si>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</si>
  <si>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</si>
  <si>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</si>
  <si>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</si>
  <si>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</si>
  <si>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</si>
  <si>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</si>
  <si>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</si>
  <si>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</si>
  <si>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</si>
  <si>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</si>
  <si>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</si>
  <si>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</si>
  <si>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</si>
  <si>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</si>
  <si>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</si>
  <si>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</si>
  <si>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</si>
  <si>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</si>
  <si>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</si>
  <si>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</si>
  <si>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</si>
  <si>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</si>
  <si>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</si>
  <si>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</si>
  <si>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</si>
  <si>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</si>
  <si>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</si>
  <si>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</si>
  <si>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</si>
  <si>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</si>
  <si>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</si>
  <si>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</si>
  <si>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</si>
  <si>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</si>
  <si>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</si>
  <si>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</si>
  <si>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</si>
  <si>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</si>
  <si>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</si>
  <si>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</si>
  <si>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</si>
  <si>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</si>
  <si>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</si>
  <si>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</si>
  <si>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</si>
  <si>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</si>
  <si>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</si>
  <si>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</si>
  <si>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</si>
  <si>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</si>
  <si>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</si>
  <si>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</si>
  <si>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</si>
  <si>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</si>
  <si>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</si>
  <si>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</si>
  <si>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</si>
  <si>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</si>
  <si>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</si>
  <si>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</si>
  <si>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</si>
  <si>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</si>
  <si>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</si>
  <si>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</si>
  <si>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</si>
  <si>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</si>
  <si>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</si>
  <si>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</si>
  <si>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</si>
  <si>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</si>
  <si>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</si>
  <si>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</si>
  <si>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</si>
  <si>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</si>
  <si>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</si>
  <si>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</si>
  <si>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</si>
  <si>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</si>
  <si>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</si>
  <si>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</si>
  <si>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</si>
  <si>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</si>
  <si>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</si>
  <si>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</si>
  <si>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</si>
  <si>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</si>
  <si>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</si>
  <si>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</si>
  <si>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</si>
  <si>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</si>
  <si>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</si>
  <si>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</si>
  <si>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</si>
  <si>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</si>
  <si>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</si>
  <si>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</si>
  <si>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</si>
  <si>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</si>
  <si>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</si>
  <si>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</si>
  <si>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</si>
  <si>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</si>
  <si>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</si>
  <si>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</si>
  <si>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</si>
  <si>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</si>
  <si>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</si>
  <si>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</si>
  <si>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</si>
  <si>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</si>
  <si>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</si>
  <si>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</si>
  <si>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</si>
  <si>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</si>
  <si>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</si>
  <si>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</si>
  <si>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</si>
  <si>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</si>
  <si>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</si>
  <si>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</si>
  <si>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</si>
  <si>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</si>
  <si>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</si>
  <si>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</si>
  <si>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</si>
  <si>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</si>
  <si>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</si>
  <si>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</si>
  <si>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</si>
  <si>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</si>
  <si>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</si>
  <si>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</si>
  <si>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</si>
  <si>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</si>
  <si>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</si>
  <si>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</si>
  <si>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</si>
  <si>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</si>
  <si>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</si>
  <si>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</si>
  <si>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</si>
  <si>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</si>
  <si>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</si>
  <si>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</si>
  <si>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</si>
  <si>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</si>
  <si>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</si>
  <si>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</si>
  <si>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</si>
  <si>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</si>
  <si>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</si>
  <si>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</si>
  <si>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</si>
  <si>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</si>
  <si>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</si>
  <si>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</si>
  <si>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</si>
  <si>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</si>
  <si>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</si>
  <si>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</si>
  <si>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</si>
  <si>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</si>
  <si>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</si>
  <si>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</si>
  <si>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</si>
  <si>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</si>
  <si>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</si>
  <si>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</si>
  <si>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</si>
  <si>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</si>
  <si>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</si>
  <si>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</si>
  <si>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</si>
  <si>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</si>
  <si>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</si>
  <si>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</si>
  <si>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</si>
  <si>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</si>
  <si>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</si>
  <si>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</si>
  <si>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</si>
  <si>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</si>
  <si>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</si>
  <si>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</si>
  <si>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</si>
  <si>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</si>
  <si>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</si>
  <si>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</si>
  <si>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</si>
  <si>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</si>
  <si>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</si>
  <si>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</si>
  <si>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</si>
  <si>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</si>
  <si>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</si>
  <si>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</si>
  <si>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</si>
  <si>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</si>
  <si>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</si>
  <si>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</si>
  <si>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</si>
  <si>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</si>
  <si>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</si>
  <si>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</si>
  <si>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</si>
  <si>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</si>
  <si>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</si>
  <si>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</si>
  <si>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</si>
  <si>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</si>
  <si>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</si>
  <si>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</si>
  <si>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</si>
  <si>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</si>
  <si>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</si>
  <si>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</si>
  <si>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</si>
  <si>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</si>
  <si>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</si>
  <si>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</si>
  <si>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</si>
  <si>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</si>
  <si>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</si>
  <si>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</si>
  <si>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</si>
  <si>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</si>
  <si>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</si>
  <si>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</si>
  <si>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</si>
  <si>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</si>
  <si>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</si>
  <si>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</si>
  <si>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</si>
  <si>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</si>
  <si>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</si>
  <si>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</si>
  <si>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</si>
  <si>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</si>
  <si>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</si>
  <si>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</si>
  <si>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</si>
  <si>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</si>
  <si>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</si>
  <si>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</si>
  <si>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</si>
  <si>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</si>
  <si>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</si>
  <si>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</si>
  <si>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</si>
  <si>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</si>
  <si>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</si>
  <si>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</si>
  <si>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</si>
  <si>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</si>
  <si>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</si>
  <si>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</si>
  <si>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</si>
  <si>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</si>
  <si>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</si>
  <si>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</si>
  <si>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</si>
  <si>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</si>
  <si>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</si>
  <si>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</si>
  <si>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</si>
  <si>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</si>
  <si>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</si>
  <si>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</si>
  <si>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</si>
  <si>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</si>
  <si>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</si>
  <si>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</si>
  <si>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</si>
  <si>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</si>
  <si>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</si>
  <si>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</si>
  <si>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</si>
  <si>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</si>
  <si>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</si>
  <si>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</si>
  <si>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</si>
  <si>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</si>
  <si>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</si>
  <si>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</si>
  <si>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</si>
  <si>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</si>
  <si>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</si>
  <si>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</si>
  <si>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</si>
  <si>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</si>
  <si>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</si>
  <si>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</si>
  <si>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</si>
  <si>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</si>
  <si>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</si>
  <si>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</si>
  <si>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</si>
  <si>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</si>
  <si>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</si>
  <si>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</si>
  <si>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</si>
  <si>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</si>
  <si>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</si>
  <si>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</si>
  <si>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</si>
  <si>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</si>
  <si>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</si>
  <si>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</si>
  <si>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</si>
  <si>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</si>
  <si>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</si>
  <si>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</si>
  <si>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</si>
  <si>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</si>
  <si>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</si>
  <si>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</si>
  <si>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</si>
  <si>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</si>
  <si>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</si>
  <si>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</si>
  <si>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</si>
  <si>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</si>
  <si>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</si>
  <si>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</si>
  <si>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</si>
  <si>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</si>
  <si>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</si>
  <si>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</si>
  <si>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</si>
  <si>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</si>
  <si>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</si>
  <si>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</si>
  <si>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</si>
  <si>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</si>
  <si>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</si>
  <si>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</si>
  <si>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</si>
  <si>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</si>
  <si>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</si>
  <si>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</si>
  <si>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</si>
  <si>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</si>
  <si>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</si>
  <si>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</si>
  <si>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</si>
  <si>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</si>
  <si>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</si>
  <si>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</si>
  <si>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</si>
  <si>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</si>
  <si>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</si>
  <si>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</si>
  <si>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</si>
  <si>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</si>
  <si>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</si>
  <si>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</si>
  <si>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</si>
  <si>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</si>
  <si>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</si>
  <si>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</si>
  <si>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</si>
  <si>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</si>
  <si>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</si>
  <si>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</si>
  <si>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</si>
  <si>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</si>
  <si>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</si>
  <si>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</si>
  <si>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</si>
  <si>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</si>
  <si>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</si>
  <si>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</si>
  <si>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</si>
  <si>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</si>
  <si>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</si>
  <si>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</si>
  <si>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</si>
  <si>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</si>
  <si>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</si>
  <si>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</si>
  <si>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</si>
  <si>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</si>
  <si>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</si>
  <si>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</si>
  <si>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</si>
  <si>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</si>
  <si>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</si>
  <si>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</si>
  <si>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</si>
  <si>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</si>
  <si>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</si>
  <si>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</si>
  <si>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</si>
  <si>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</si>
  <si>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</si>
  <si>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</si>
  <si>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</si>
  <si>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</si>
  <si>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</si>
  <si>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</si>
  <si>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</si>
  <si>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</si>
  <si>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</si>
  <si>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</si>
  <si>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</si>
  <si>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</si>
  <si>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</si>
  <si>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</si>
  <si>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</si>
  <si>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</si>
  <si>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</si>
  <si>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</si>
  <si>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</si>
  <si>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</si>
  <si>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</si>
  <si>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</si>
  <si>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</si>
  <si>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</si>
  <si>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</si>
  <si>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</si>
  <si>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</si>
  <si>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</si>
  <si>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</si>
  <si>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</si>
  <si>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</si>
  <si>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</si>
  <si>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</si>
  <si>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</si>
  <si>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</si>
  <si>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</si>
  <si>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</si>
  <si>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</si>
  <si>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</si>
  <si>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</si>
  <si>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</si>
  <si>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</si>
  <si>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</si>
  <si>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</si>
  <si>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</si>
  <si>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</si>
  <si>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</si>
  <si>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</si>
  <si>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</si>
  <si>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</si>
  <si>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</si>
  <si>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</si>
  <si>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</si>
  <si>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</si>
  <si>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</si>
  <si>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</si>
  <si>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</si>
  <si>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</si>
  <si>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</si>
  <si>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</si>
  <si>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</si>
  <si>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</si>
  <si>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</si>
  <si>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</si>
  <si>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</si>
  <si>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</si>
  <si>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</si>
  <si>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</si>
  <si>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</si>
  <si>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</si>
  <si>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</si>
  <si>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</si>
  <si>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</si>
  <si>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</si>
  <si>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</si>
  <si>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</si>
  <si>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</si>
  <si>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</si>
  <si>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</si>
  <si>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</si>
  <si>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</si>
  <si>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</si>
  <si>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</si>
  <si>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</si>
  <si>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</si>
  <si>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</si>
  <si>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</si>
  <si>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</si>
  <si>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</si>
  <si>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</si>
  <si>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</si>
  <si>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</si>
  <si>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</si>
  <si>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</si>
  <si>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</si>
  <si>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</si>
  <si>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</si>
  <si>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</si>
  <si>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</si>
  <si>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</si>
  <si>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</si>
  <si>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</si>
  <si>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</si>
  <si>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</si>
  <si>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</si>
  <si>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</si>
  <si>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</si>
  <si>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</si>
  <si>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</si>
  <si>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</si>
  <si>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</si>
  <si>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</si>
  <si>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</si>
  <si>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</si>
  <si>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</si>
  <si>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</si>
  <si>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</si>
  <si>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</si>
  <si>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</si>
  <si>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</si>
  <si>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</si>
  <si>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</si>
  <si>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</si>
  <si>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</si>
  <si>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</si>
  <si>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</si>
  <si>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</si>
  <si>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</si>
  <si>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</si>
  <si>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</si>
  <si>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</si>
  <si>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</si>
  <si>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</si>
  <si>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</si>
  <si>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</si>
  <si>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</si>
  <si>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</si>
  <si>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</si>
  <si>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</si>
  <si>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</si>
  <si>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</si>
  <si>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</si>
  <si>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</si>
  <si>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</si>
  <si>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</si>
  <si>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</si>
  <si>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</si>
  <si>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</si>
  <si>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</si>
  <si>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</si>
  <si>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</si>
  <si>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</si>
  <si>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</si>
  <si>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</si>
  <si>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</si>
  <si>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</si>
  <si>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</si>
  <si>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</si>
  <si>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</si>
  <si>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</si>
  <si>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</si>
  <si>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</si>
  <si>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</si>
  <si>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</si>
  <si>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</si>
  <si>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</si>
  <si>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</si>
  <si>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</si>
  <si>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</si>
  <si>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</si>
  <si>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</si>
  <si>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</si>
  <si>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</si>
  <si>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</si>
  <si>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</si>
  <si>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</si>
  <si>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</si>
  <si>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</si>
  <si>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</si>
  <si>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</si>
  <si>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</si>
  <si>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</si>
  <si>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</si>
  <si>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</si>
  <si>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</si>
  <si>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</si>
  <si>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</si>
  <si>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</si>
  <si>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</si>
  <si>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</si>
  <si>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</si>
  <si>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</si>
  <si>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</si>
  <si>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</si>
  <si>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</si>
  <si>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</si>
  <si>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</si>
  <si>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</si>
  <si>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</si>
  <si>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</si>
  <si>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</si>
  <si>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</si>
  <si>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</si>
  <si>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</si>
  <si>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</si>
  <si>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</si>
  <si>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</si>
  <si>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</si>
  <si>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</si>
  <si>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</si>
  <si>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</si>
  <si>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</si>
  <si>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</si>
  <si>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</si>
  <si>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</si>
  <si>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</si>
  <si>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</si>
  <si>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</si>
  <si>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</si>
  <si>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</si>
  <si>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</si>
  <si>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</si>
  <si>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</si>
  <si>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</si>
  <si>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</si>
  <si>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</si>
  <si>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</si>
  <si>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</si>
  <si>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</si>
  <si>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</si>
  <si>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</si>
  <si>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</si>
  <si>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</si>
  <si>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</si>
  <si>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</si>
  <si>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</si>
  <si>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</si>
  <si>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</si>
  <si>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</si>
  <si>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</si>
  <si>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</si>
  <si>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</si>
  <si>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</si>
  <si>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</si>
  <si>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</si>
  <si>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</si>
  <si>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</si>
  <si>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</si>
  <si>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</si>
  <si>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</si>
  <si>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</si>
  <si>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</si>
  <si>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</si>
  <si>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</si>
  <si>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</si>
  <si>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</si>
  <si>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</si>
  <si>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</si>
  <si>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</si>
  <si>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</si>
  <si>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</si>
  <si>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</si>
  <si>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</si>
  <si>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</si>
  <si>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</si>
  <si>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</si>
  <si>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</si>
  <si>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</si>
  <si>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</si>
  <si>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</si>
  <si>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</si>
  <si>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</si>
  <si>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</si>
  <si>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</si>
  <si>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</si>
  <si>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</si>
  <si>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</si>
  <si>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</si>
  <si>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</si>
  <si>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</si>
  <si>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</si>
  <si>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</si>
  <si>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</si>
  <si>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</si>
  <si>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</si>
  <si>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</si>
  <si>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</si>
  <si>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</si>
  <si>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</si>
  <si>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</si>
  <si>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</si>
  <si>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</si>
  <si>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</si>
  <si>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</si>
  <si>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</si>
  <si>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</si>
  <si>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</si>
  <si>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</si>
  <si>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</si>
  <si>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</si>
  <si>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</si>
  <si>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</si>
  <si>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</si>
  <si>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</si>
  <si>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</si>
  <si>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</si>
  <si>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</si>
  <si>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</si>
  <si>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</si>
  <si>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</si>
  <si>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</si>
  <si>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</si>
  <si>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</si>
  <si>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</si>
  <si>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</si>
  <si>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</si>
  <si>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</si>
  <si>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</si>
  <si>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</si>
  <si>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</si>
  <si>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</si>
  <si>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</si>
  <si>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</si>
  <si>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</si>
  <si>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</si>
  <si>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</si>
  <si>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</si>
  <si>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</si>
  <si>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</si>
  <si>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</si>
  <si>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</si>
  <si>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</si>
  <si>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</si>
  <si>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</si>
  <si>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</si>
  <si>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</si>
  <si>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</si>
  <si>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</si>
  <si>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</si>
  <si>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</si>
  <si>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</si>
  <si>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</si>
  <si>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</si>
  <si>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</si>
  <si>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</si>
  <si>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</si>
  <si>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</si>
  <si>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</si>
  <si>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</si>
  <si>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</si>
  <si>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</si>
  <si>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</si>
  <si>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</si>
  <si>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</si>
  <si>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</si>
  <si>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</si>
  <si>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</si>
  <si>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</si>
  <si>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</si>
  <si>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</si>
  <si>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</si>
  <si>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</si>
  <si>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</si>
  <si>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</si>
  <si>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</si>
  <si>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</si>
  <si>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</si>
  <si>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</si>
  <si>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</si>
  <si>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</si>
  <si>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</si>
  <si>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</si>
  <si>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</si>
  <si>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</si>
  <si>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</si>
  <si>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</si>
  <si>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</si>
  <si>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</si>
  <si>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</si>
  <si>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</si>
  <si>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</si>
  <si>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</si>
  <si>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</si>
  <si>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</si>
  <si>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</si>
  <si>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</si>
  <si>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</si>
  <si>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</si>
  <si>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</si>
  <si>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</si>
  <si>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</si>
  <si>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</si>
  <si>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</si>
  <si>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</si>
  <si>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</si>
  <si>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</si>
  <si>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</si>
  <si>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</si>
  <si>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</si>
  <si>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</si>
  <si>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</si>
  <si>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</si>
  <si>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</si>
  <si>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</si>
  <si>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</si>
  <si>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</si>
  <si>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</si>
  <si>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</si>
  <si>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</si>
  <si>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</si>
  <si>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</si>
  <si>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</si>
  <si>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</si>
  <si>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</si>
  <si>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</si>
  <si>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</si>
  <si>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</si>
  <si>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</si>
  <si>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</si>
  <si>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</si>
  <si>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</si>
  <si>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</si>
  <si>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</si>
  <si>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</si>
  <si>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</si>
  <si>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</si>
  <si>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</si>
  <si>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</si>
  <si>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</si>
  <si>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</si>
  <si>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</si>
  <si>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</si>
  <si>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</si>
  <si>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</si>
  <si>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</si>
  <si>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</si>
  <si>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</si>
  <si>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</si>
  <si>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</si>
  <si>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</si>
  <si>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</si>
  <si>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</si>
  <si>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</si>
  <si>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</si>
  <si>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</si>
  <si>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</si>
  <si>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</si>
  <si>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</si>
  <si>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</si>
  <si>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</si>
  <si>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</si>
  <si>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</si>
  <si>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</si>
  <si>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</si>
  <si>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</si>
  <si>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</si>
  <si>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</si>
  <si>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</si>
  <si>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</si>
  <si>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</si>
  <si>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</si>
  <si>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</si>
  <si>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</si>
  <si>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</si>
  <si>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</si>
  <si>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</si>
  <si>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</si>
  <si>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</si>
  <si>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</si>
  <si>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</si>
  <si>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</si>
  <si>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</si>
  <si>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</si>
  <si>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</si>
  <si>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</si>
  <si>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</si>
  <si>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</si>
  <si>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</si>
  <si>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</si>
  <si>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</si>
  <si>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</si>
  <si>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</si>
  <si>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</si>
  <si>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</si>
  <si>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</si>
  <si>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</si>
  <si>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</si>
  <si>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</si>
  <si>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</si>
  <si>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</si>
  <si>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</si>
  <si>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</si>
  <si>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</si>
  <si>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</si>
  <si>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</si>
  <si>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</si>
  <si>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</si>
  <si>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</si>
  <si>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</si>
  <si>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</si>
  <si>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</si>
  <si>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</si>
  <si>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</si>
  <si>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</si>
  <si>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</si>
  <si>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</si>
  <si>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</si>
  <si>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</si>
  <si>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</si>
  <si>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</si>
  <si>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</si>
  <si>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</si>
  <si>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</si>
  <si>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</si>
  <si>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</si>
  <si>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</si>
  <si>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</si>
  <si>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</si>
  <si>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</si>
  <si>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</si>
  <si>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</si>
  <si>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</si>
  <si>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</si>
  <si>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</si>
  <si>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</si>
  <si>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</si>
  <si>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</si>
  <si>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</si>
  <si>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</si>
  <si>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</si>
  <si>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</si>
  <si>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</si>
  <si>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</si>
  <si>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</si>
  <si>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</si>
  <si>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</si>
  <si>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</si>
  <si>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</si>
  <si>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</si>
  <si>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</si>
  <si>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</si>
  <si>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</si>
  <si>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</si>
  <si>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</si>
  <si>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</si>
  <si>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</si>
  <si>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</si>
  <si>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</si>
  <si>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</si>
  <si>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</si>
  <si>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</si>
  <si>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</si>
  <si>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</si>
  <si>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</si>
  <si>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</si>
  <si>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</si>
  <si>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</si>
  <si>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</si>
  <si>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</si>
  <si>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</si>
  <si>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</si>
  <si>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</si>
  <si>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</si>
  <si>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</si>
  <si>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</si>
  <si>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</si>
  <si>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</si>
  <si>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</si>
  <si>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</si>
  <si>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</si>
  <si>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</si>
  <si>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</si>
  <si>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</si>
  <si>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</si>
  <si>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</si>
  <si>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</si>
  <si>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</si>
  <si>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</si>
  <si>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</si>
  <si>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</si>
  <si>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</si>
  <si>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</si>
  <si>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</si>
  <si>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</si>
  <si>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</si>
  <si>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</si>
  <si>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</si>
  <si>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</si>
  <si>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</si>
  <si>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</si>
  <si>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</si>
  <si>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</si>
  <si>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</si>
  <si>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</si>
  <si>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</si>
  <si>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</si>
  <si>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</si>
  <si>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</si>
  <si>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</si>
  <si>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</si>
  <si>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</si>
  <si>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</si>
  <si>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</si>
  <si>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</si>
  <si>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</si>
  <si>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</si>
  <si>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</si>
  <si>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</si>
  <si>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</si>
  <si>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</si>
  <si>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</si>
  <si>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</si>
  <si>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</si>
  <si>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</si>
  <si>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</si>
  <si>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</si>
  <si>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</si>
  <si>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</si>
  <si>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</si>
  <si>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</si>
  <si>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</si>
  <si>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</si>
  <si>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</si>
  <si>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</si>
  <si>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</si>
  <si>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</si>
  <si>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</si>
  <si>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</si>
  <si>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</si>
  <si>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</si>
  <si>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</si>
  <si>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</si>
  <si>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</si>
  <si>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</si>
  <si>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</si>
  <si>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</si>
  <si>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</si>
  <si>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</si>
  <si>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</si>
  <si>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</si>
  <si>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</si>
  <si>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</si>
  <si>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</si>
  <si>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</si>
  <si>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</si>
  <si>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</si>
  <si>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</si>
  <si>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</si>
  <si>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</si>
  <si>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</si>
  <si>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</si>
  <si>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</si>
  <si>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</si>
  <si>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</si>
  <si>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</si>
  <si>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</si>
  <si>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</si>
  <si>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</si>
  <si>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</si>
  <si>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</si>
  <si>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</si>
  <si>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</si>
  <si>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</si>
  <si>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</si>
  <si>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</si>
  <si>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</si>
  <si>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</si>
  <si>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</si>
  <si>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</si>
  <si>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</si>
  <si>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</si>
  <si>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</si>
  <si>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</si>
  <si>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</si>
  <si>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</si>
  <si>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</si>
  <si>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</si>
  <si>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</si>
  <si>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</si>
  <si>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</si>
  <si>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</si>
  <si>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</si>
  <si>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</si>
  <si>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</si>
  <si>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</si>
  <si>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</si>
  <si>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</si>
  <si>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</si>
  <si>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</si>
  <si>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</si>
  <si>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</si>
  <si>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</si>
  <si>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</si>
  <si>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</si>
  <si>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</si>
  <si>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</si>
  <si>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</si>
  <si>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</si>
  <si>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</si>
  <si>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</si>
  <si>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</si>
  <si>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</si>
  <si>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</si>
  <si>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</si>
  <si>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</si>
  <si>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</si>
  <si>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</si>
  <si>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</si>
  <si>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</si>
  <si>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</si>
  <si>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</si>
  <si>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</si>
  <si>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</si>
  <si>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</si>
  <si>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</si>
  <si>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</si>
  <si>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</si>
  <si>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</si>
  <si>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</si>
  <si>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</si>
  <si>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</si>
  <si>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</si>
  <si>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</si>
  <si>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</si>
  <si>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</si>
  <si>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</si>
  <si>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</si>
  <si>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</si>
  <si>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</si>
  <si>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</si>
  <si>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</si>
  <si>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</si>
  <si>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</si>
  <si>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</si>
  <si>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</si>
  <si>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</si>
  <si>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</si>
  <si>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</si>
  <si>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</si>
  <si>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</si>
  <si>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</si>
  <si>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</si>
  <si>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</si>
  <si>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</si>
  <si>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</si>
  <si>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</si>
  <si>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</si>
  <si>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</si>
  <si>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</si>
  <si>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</si>
  <si>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</si>
  <si>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</si>
  <si>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</si>
  <si>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</si>
  <si>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</si>
  <si>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</si>
  <si>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</si>
  <si>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</si>
  <si>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</si>
  <si>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</si>
  <si>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</si>
  <si>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</si>
  <si>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</si>
  <si>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</si>
  <si>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</si>
  <si>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</si>
  <si>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</si>
  <si>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</si>
  <si>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</si>
  <si>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</si>
  <si>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</si>
  <si>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</si>
  <si>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</si>
  <si>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</si>
  <si>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</si>
  <si>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</si>
  <si>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</si>
  <si>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</si>
  <si>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</si>
  <si>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</si>
  <si>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</si>
  <si>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</si>
  <si>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</si>
  <si>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</si>
  <si>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</si>
  <si>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</si>
  <si>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</si>
  <si>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</si>
  <si>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</si>
  <si>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</si>
  <si>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</si>
  <si>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</si>
  <si>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</si>
  <si>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</si>
  <si>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</si>
  <si>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</si>
  <si>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</si>
  <si>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</si>
  <si>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</si>
  <si>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</si>
  <si>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</si>
  <si>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</si>
  <si>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</si>
  <si>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</si>
  <si>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</si>
  <si>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</si>
  <si>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</si>
  <si>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</si>
  <si>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</si>
  <si>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</si>
  <si>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</si>
  <si>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</si>
  <si>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</si>
  <si>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</si>
  <si>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</si>
  <si>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</si>
  <si>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</si>
  <si>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</si>
  <si>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</si>
  <si>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</si>
  <si>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</si>
  <si>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</si>
  <si>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</si>
  <si>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</si>
  <si>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</si>
  <si>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</si>
  <si>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</si>
  <si>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</si>
  <si>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</si>
  <si>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</si>
  <si>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</si>
  <si>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</si>
  <si>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</si>
  <si>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</si>
  <si>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</si>
  <si>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</si>
  <si>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</si>
  <si>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</si>
  <si>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</si>
  <si>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</si>
  <si>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</si>
  <si>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</si>
  <si>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</si>
  <si>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</si>
  <si>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</si>
  <si>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</si>
  <si>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</si>
  <si>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</si>
  <si>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</si>
  <si>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</si>
  <si>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</si>
  <si>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</si>
  <si>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</si>
  <si>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</si>
  <si>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</si>
  <si>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</si>
  <si>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</si>
  <si>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</si>
  <si>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</si>
  <si>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</si>
  <si>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</si>
  <si>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</si>
  <si>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</si>
  <si>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</si>
  <si>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</si>
  <si>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</si>
  <si>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</si>
  <si>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</si>
  <si>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</si>
  <si>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</si>
  <si>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</si>
  <si>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</si>
  <si>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</si>
  <si>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</si>
  <si>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</si>
  <si>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</si>
  <si>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</si>
  <si>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</si>
  <si>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</si>
  <si>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</si>
  <si>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</si>
  <si>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</si>
  <si>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</si>
  <si>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</si>
  <si>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</si>
  <si>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</si>
  <si>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</si>
  <si>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</si>
  <si>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</si>
  <si>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</si>
  <si>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</si>
  <si>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</si>
  <si>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</si>
  <si>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</si>
  <si>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</si>
  <si>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</si>
  <si>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</si>
  <si>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</si>
  <si>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</si>
  <si>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</si>
  <si>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</si>
  <si>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</si>
  <si>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</si>
  <si>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</si>
  <si>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</si>
  <si>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</si>
  <si>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</si>
  <si>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</si>
  <si>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</si>
  <si>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</si>
  <si>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</si>
  <si>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</si>
  <si>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</si>
  <si>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</si>
  <si>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</si>
  <si>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</si>
  <si>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</si>
  <si>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</si>
  <si>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</si>
  <si>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</si>
  <si>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</si>
  <si>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</si>
  <si>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</si>
  <si>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</si>
  <si>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</si>
  <si>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</si>
  <si>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</si>
  <si>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</si>
  <si>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</si>
  <si>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</si>
  <si>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</si>
  <si>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</si>
  <si>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</si>
  <si>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</si>
  <si>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</si>
  <si>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</si>
  <si>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</si>
  <si>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</si>
  <si>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</si>
  <si>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</si>
  <si>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</si>
  <si>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</si>
  <si>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</si>
  <si>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</si>
  <si>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</si>
  <si>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</si>
  <si>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</si>
  <si>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</si>
  <si>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</si>
  <si>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</si>
  <si>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</si>
  <si>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</si>
  <si>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</si>
  <si>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</si>
  <si>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</si>
  <si>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</si>
  <si>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</si>
  <si>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</si>
  <si>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</si>
  <si>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</si>
  <si>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</si>
  <si>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</si>
  <si>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</si>
  <si>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</si>
  <si>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</si>
  <si>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</si>
  <si>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</si>
  <si>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</si>
  <si>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</si>
  <si>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</si>
  <si>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</si>
  <si>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</si>
  <si>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</si>
  <si>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</si>
  <si>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</si>
  <si>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</si>
  <si>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</si>
  <si>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</si>
  <si>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</si>
  <si>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</si>
  <si>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</si>
  <si>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</si>
  <si>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</si>
  <si>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</si>
  <si>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</si>
  <si>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</si>
  <si>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</si>
  <si>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</si>
  <si>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</si>
  <si>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</si>
  <si>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</si>
  <si>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</si>
  <si>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</si>
  <si>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</si>
  <si>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</si>
  <si>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</si>
  <si>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</si>
  <si>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</si>
  <si>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</si>
  <si>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</si>
  <si>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</si>
  <si>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</si>
  <si>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</si>
  <si>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</si>
  <si>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</si>
  <si>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</si>
  <si>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</si>
  <si>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</si>
  <si>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</si>
  <si>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</si>
  <si>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</si>
  <si>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</si>
  <si>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</si>
  <si>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</si>
  <si>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</si>
  <si>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</si>
  <si>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</si>
  <si>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</si>
  <si>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</si>
  <si>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</si>
  <si>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</si>
  <si>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</si>
  <si>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</si>
  <si>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</si>
  <si>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</si>
  <si>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</si>
  <si>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</si>
  <si>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</si>
  <si>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</si>
  <si>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</si>
  <si>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</si>
  <si>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</si>
  <si>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</si>
  <si>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</si>
  <si>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</si>
  <si>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</si>
  <si>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</si>
  <si>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</si>
  <si>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</si>
  <si>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</si>
  <si>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</si>
  <si>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</si>
  <si>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</si>
  <si>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</si>
  <si>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</si>
  <si>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</si>
  <si>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</si>
  <si>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</si>
  <si>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</si>
  <si>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</si>
  <si>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</si>
  <si>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</si>
  <si>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</si>
  <si>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</si>
  <si>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</si>
  <si>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</si>
  <si>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</si>
  <si>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</si>
  <si>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</si>
  <si>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</si>
  <si>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</si>
  <si>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</si>
  <si>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</si>
  <si>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</si>
  <si>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</si>
  <si>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</si>
  <si>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</si>
  <si>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</si>
  <si>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</si>
  <si>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</si>
  <si>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</si>
  <si>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</si>
  <si>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</si>
  <si>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</si>
  <si>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</si>
  <si>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</si>
  <si>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</si>
  <si>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</si>
  <si>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</si>
  <si>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</si>
  <si>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</si>
  <si>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</si>
  <si>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</si>
  <si>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</si>
  <si>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</si>
  <si>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</si>
  <si>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</si>
  <si>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</si>
  <si>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</si>
  <si>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</si>
  <si>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</si>
  <si>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</si>
  <si>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</si>
  <si>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</si>
  <si>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</si>
  <si>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</si>
  <si>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</si>
  <si>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</si>
  <si>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</si>
  <si>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</si>
  <si>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</si>
  <si>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</si>
  <si>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</si>
  <si>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</si>
  <si>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</si>
  <si>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</si>
  <si>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</si>
  <si>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</si>
  <si>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</si>
  <si>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</si>
  <si>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</si>
  <si>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</si>
  <si>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</si>
  <si>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</si>
  <si>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</si>
  <si>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</si>
  <si>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</si>
  <si>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</si>
  <si>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</si>
  <si>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</si>
  <si>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</si>
  <si>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</si>
  <si>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</si>
  <si>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</si>
  <si>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</si>
  <si>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</si>
  <si>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</si>
  <si>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</si>
  <si>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</si>
  <si>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</si>
  <si>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</si>
  <si>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</si>
  <si>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</si>
  <si>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</si>
  <si>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</si>
  <si>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</si>
  <si>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</si>
  <si>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</si>
  <si>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</si>
  <si>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</si>
  <si>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</si>
  <si>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</si>
  <si>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</si>
  <si>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</si>
  <si>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</si>
  <si>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</si>
  <si>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</si>
  <si>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</si>
  <si>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</si>
  <si>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</si>
  <si>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</si>
  <si>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</si>
  <si>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</si>
  <si>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</si>
  <si>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</si>
  <si>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</si>
  <si>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</si>
  <si>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</si>
  <si>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</si>
  <si>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</si>
  <si>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</si>
  <si>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</si>
  <si>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</si>
  <si>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</si>
  <si>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</si>
  <si>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</si>
  <si>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</si>
  <si>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</si>
  <si>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</si>
  <si>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</si>
  <si>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</si>
  <si>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</si>
  <si>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</si>
  <si>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</si>
  <si>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</si>
  <si>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</si>
  <si>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</si>
  <si>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</si>
  <si>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</si>
  <si>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</si>
  <si>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</si>
  <si>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</si>
  <si>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</si>
  <si>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</si>
  <si>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</si>
  <si>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</si>
  <si>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</si>
  <si>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</si>
  <si>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</si>
  <si>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</si>
  <si>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</si>
  <si>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</si>
  <si>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</si>
  <si>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</si>
  <si>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</si>
  <si>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</si>
  <si>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</si>
  <si>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</si>
  <si>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</si>
  <si>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</si>
  <si>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</si>
  <si>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</si>
  <si>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</si>
  <si>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</si>
  <si>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</si>
  <si>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</si>
  <si>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</si>
  <si>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</si>
  <si>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</si>
  <si>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</si>
  <si>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</si>
  <si>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</si>
  <si>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</si>
  <si>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</si>
  <si>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</si>
  <si>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</si>
  <si>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</si>
  <si>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</si>
  <si>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</si>
  <si>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</si>
  <si>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</si>
  <si>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</si>
  <si>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</si>
  <si>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</si>
  <si>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</si>
  <si>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</si>
  <si>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</si>
  <si>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</si>
  <si>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</si>
  <si>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</si>
  <si>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</si>
  <si>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</si>
  <si>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</si>
  <si>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</si>
  <si>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</si>
  <si>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</si>
  <si>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</si>
  <si>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</si>
  <si>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</si>
  <si>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</si>
  <si>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</si>
  <si>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</si>
  <si>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</si>
  <si>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</si>
  <si>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</si>
  <si>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</si>
  <si>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</si>
  <si>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</si>
  <si>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</si>
  <si>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</si>
  <si>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</si>
  <si>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</si>
  <si>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</si>
  <si>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</si>
  <si>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</si>
  <si>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</si>
  <si>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</si>
  <si>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</si>
  <si>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</si>
  <si>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</si>
  <si>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</si>
  <si>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</si>
  <si>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</si>
  <si>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</si>
  <si>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</si>
  <si>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</si>
  <si>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</si>
  <si>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</si>
  <si>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</si>
  <si>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</si>
  <si>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</si>
  <si>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</si>
  <si>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</si>
  <si>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</si>
  <si>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</si>
  <si>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</si>
  <si>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</si>
  <si>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</si>
  <si>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</si>
  <si>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</si>
  <si>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</si>
  <si>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</si>
  <si>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</si>
  <si>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</si>
  <si>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</si>
  <si>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</si>
  <si>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</si>
  <si>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</si>
  <si>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</si>
  <si>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</si>
  <si>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</si>
  <si>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</si>
  <si>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</si>
  <si>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</si>
  <si>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</si>
  <si>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</si>
  <si>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</si>
  <si>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</si>
  <si>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</si>
  <si>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</si>
  <si>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</si>
  <si>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</si>
  <si>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</si>
  <si>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</si>
  <si>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</si>
  <si>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</si>
  <si>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</si>
  <si>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</si>
  <si>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</si>
  <si>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</si>
  <si>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</si>
  <si>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</si>
  <si>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</si>
  <si>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</si>
  <si>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</si>
  <si>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</si>
  <si>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</si>
  <si>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</si>
  <si>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</si>
  <si>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</si>
  <si>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</si>
  <si>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</si>
  <si>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</si>
  <si>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</si>
  <si>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</si>
  <si>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</si>
  <si>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</si>
  <si>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</si>
  <si>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</si>
  <si>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</si>
  <si>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</si>
  <si>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</si>
  <si>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</si>
  <si>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</si>
  <si>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</si>
  <si>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</si>
  <si>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</si>
  <si>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</si>
  <si>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</si>
  <si>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</si>
  <si>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</si>
  <si>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</si>
  <si>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</si>
  <si>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</si>
  <si>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</si>
  <si>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</si>
  <si>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</si>
  <si>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</si>
  <si>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</si>
  <si>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</si>
  <si>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</si>
  <si>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</si>
  <si>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</si>
  <si>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</si>
  <si>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</si>
  <si>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</si>
  <si>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</si>
  <si>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</si>
  <si>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</si>
  <si>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</si>
  <si>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</si>
  <si>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</si>
  <si>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</si>
  <si>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</si>
  <si>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</si>
  <si>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</si>
  <si>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</si>
  <si>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</si>
  <si>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</si>
  <si>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</si>
  <si>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</si>
  <si>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</si>
  <si>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</si>
  <si>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</si>
  <si>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</si>
  <si>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</si>
  <si>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</si>
  <si>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</si>
  <si>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</si>
  <si>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</si>
  <si>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</si>
  <si>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</si>
  <si>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</si>
  <si>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</si>
  <si>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</si>
  <si>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</si>
  <si>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</si>
  <si>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</si>
  <si>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</si>
  <si>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</si>
  <si>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</si>
  <si>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</si>
  <si>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</si>
  <si>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</si>
  <si>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</si>
  <si>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</si>
  <si>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</si>
  <si>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</si>
  <si>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</si>
  <si>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</si>
  <si>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</si>
  <si>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</si>
  <si>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</si>
  <si>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</si>
  <si>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</si>
  <si>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</si>
  <si>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</si>
  <si>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</si>
  <si>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</si>
  <si>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</si>
  <si>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</si>
  <si>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</si>
  <si>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</si>
  <si>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</si>
  <si>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</si>
  <si>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</si>
  <si>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</si>
  <si>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</si>
  <si>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</si>
  <si>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</si>
  <si>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</si>
  <si>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</si>
  <si>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</si>
  <si>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</si>
  <si>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</si>
  <si>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</si>
  <si>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</si>
  <si>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</si>
  <si>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</si>
  <si>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</si>
  <si>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</si>
  <si>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</si>
  <si>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</si>
  <si>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</si>
  <si>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</si>
  <si>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</si>
  <si>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</si>
  <si>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</si>
  <si>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</si>
  <si>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</si>
  <si>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</si>
  <si>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</si>
  <si>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</si>
  <si>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</si>
  <si>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</si>
  <si>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</si>
  <si>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</si>
  <si>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</si>
  <si>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</si>
  <si>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</si>
  <si>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</si>
  <si>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</si>
  <si>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</si>
  <si>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</si>
  <si>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</si>
  <si>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</si>
  <si>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</si>
  <si>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</si>
  <si>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</si>
  <si>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</si>
  <si>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</si>
  <si>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</si>
  <si>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</si>
  <si>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</si>
  <si>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</si>
  <si>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</si>
  <si>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</si>
  <si>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</si>
  <si>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</si>
  <si>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</si>
  <si>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</si>
  <si>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</si>
  <si>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</si>
  <si>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</si>
  <si>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</si>
  <si>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</si>
  <si>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</si>
  <si>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</si>
  <si>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</si>
  <si>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</si>
  <si>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</si>
  <si>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</si>
  <si>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</si>
  <si>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</si>
  <si>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</si>
  <si>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</si>
  <si>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</si>
  <si>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</si>
  <si>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</si>
  <si>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</si>
  <si>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</si>
  <si>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</si>
  <si>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</si>
  <si>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</si>
  <si>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</si>
  <si>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</si>
  <si>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</si>
  <si>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</si>
  <si>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</si>
  <si>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</si>
  <si>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</si>
  <si>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</si>
  <si>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</si>
  <si>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</si>
  <si>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</si>
  <si>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</si>
  <si>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</si>
  <si>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</si>
  <si>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</si>
  <si>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</si>
  <si>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</si>
  <si>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</si>
  <si>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</si>
  <si>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</si>
  <si>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</si>
  <si>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</si>
  <si>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</si>
  <si>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</si>
  <si>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</si>
  <si>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</si>
  <si>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</si>
  <si>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</si>
  <si>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</si>
  <si>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</si>
  <si>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</si>
  <si>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</si>
  <si>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</si>
  <si>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</si>
  <si>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</si>
  <si>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</si>
  <si>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</si>
  <si>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</si>
  <si>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</si>
  <si>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</si>
  <si>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</si>
  <si>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</si>
  <si>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</si>
  <si>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</si>
  <si>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</si>
  <si>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</si>
  <si>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</si>
  <si>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</si>
  <si>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</si>
  <si>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</si>
  <si>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</si>
  <si>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</si>
  <si>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</si>
  <si>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</si>
  <si>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</si>
  <si>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</si>
  <si>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</si>
  <si>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</si>
  <si>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</si>
  <si>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</si>
  <si>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</si>
  <si>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</si>
  <si>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</si>
  <si>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</si>
  <si>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</si>
  <si>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</si>
  <si>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</si>
  <si>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</si>
  <si>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</si>
  <si>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</si>
  <si>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</si>
  <si>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</si>
  <si>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</si>
  <si>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</si>
  <si>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</si>
  <si>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</si>
  <si>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</si>
  <si>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</si>
  <si>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</si>
  <si>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</si>
  <si>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</si>
  <si>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</si>
  <si>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</si>
  <si>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</si>
  <si>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</si>
  <si>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</si>
  <si>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</si>
  <si>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</si>
  <si>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</si>
  <si>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</si>
  <si>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</si>
  <si>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</si>
  <si>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</si>
  <si>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</si>
  <si>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</si>
  <si>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</si>
  <si>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</si>
  <si>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</si>
  <si>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</si>
  <si>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</si>
  <si>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</si>
  <si>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</si>
  <si>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</si>
  <si>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</si>
  <si>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</si>
  <si>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</si>
  <si>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</si>
  <si>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</si>
  <si>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</si>
  <si>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</si>
  <si>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</si>
  <si>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</si>
  <si>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</si>
  <si>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</si>
  <si>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</si>
  <si>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</si>
  <si>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</si>
  <si>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</si>
  <si>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</si>
  <si>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</si>
  <si>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</si>
  <si>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</si>
  <si>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</si>
  <si>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</si>
  <si>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</si>
  <si>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</si>
  <si>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</si>
  <si>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</si>
  <si>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</si>
  <si>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</si>
  <si>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</si>
  <si>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</si>
  <si>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</si>
  <si>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</si>
  <si>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</si>
  <si>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</si>
  <si>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</si>
  <si>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</si>
  <si>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</si>
  <si>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</si>
  <si>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</si>
  <si>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</si>
  <si>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</si>
  <si>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</si>
  <si>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</si>
  <si>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</si>
  <si>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</si>
  <si>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</si>
  <si>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</si>
  <si>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</si>
  <si>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</si>
  <si>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</si>
  <si>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</si>
  <si>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</si>
  <si>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</si>
  <si>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</si>
  <si>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</si>
  <si>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</si>
  <si>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</si>
  <si>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</si>
  <si>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</si>
  <si>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</si>
  <si>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</si>
  <si>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</si>
  <si>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</si>
  <si>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</si>
  <si>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</si>
  <si>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</si>
  <si>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</si>
  <si>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</si>
  <si>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</si>
  <si>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</si>
  <si>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</si>
  <si>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</si>
  <si>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</si>
  <si>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</si>
  <si>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</si>
  <si>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</si>
  <si>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</si>
  <si>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</si>
  <si>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</si>
  <si>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</si>
  <si>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</si>
  <si>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</si>
  <si>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</si>
  <si>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</si>
  <si>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</si>
  <si>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</si>
  <si>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</si>
  <si>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</si>
  <si>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</si>
  <si>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</si>
  <si>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</si>
  <si>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</si>
  <si>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</si>
  <si>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</si>
  <si>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</si>
  <si>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</si>
  <si>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</si>
  <si>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</si>
  <si>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</si>
  <si>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</si>
  <si>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</si>
  <si>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</si>
  <si>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</si>
  <si>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</si>
  <si>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</si>
  <si>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</si>
  <si>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</si>
  <si>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</si>
  <si>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</si>
  <si>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</si>
  <si>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</si>
  <si>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</si>
  <si>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</si>
  <si>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</si>
  <si>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</si>
  <si>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</si>
  <si>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</si>
  <si>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</si>
  <si>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</si>
  <si>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</si>
  <si>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</si>
  <si>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</si>
  <si>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</si>
  <si>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</si>
  <si>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</si>
  <si>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</si>
  <si>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</si>
  <si>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</si>
  <si>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</si>
  <si>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</si>
  <si>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</si>
  <si>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</si>
  <si>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</si>
  <si>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</si>
  <si>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</si>
  <si>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</si>
  <si>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</si>
  <si>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</si>
  <si>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</si>
  <si>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</si>
  <si>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</si>
  <si>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</si>
  <si>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</si>
  <si>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</si>
  <si>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</si>
  <si>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</si>
  <si>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</si>
  <si>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</si>
  <si>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</si>
  <si>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</si>
  <si>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</si>
  <si>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</si>
  <si>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</si>
  <si>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</si>
  <si>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</si>
  <si>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</si>
  <si>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</si>
  <si>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</si>
  <si>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</si>
  <si>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</si>
  <si>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</si>
  <si>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</si>
  <si>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</si>
  <si>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</si>
  <si>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</si>
  <si>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</si>
  <si>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</si>
  <si>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</si>
  <si>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</si>
  <si>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</si>
  <si>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</si>
  <si>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</si>
  <si>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</si>
  <si>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</si>
  <si>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</si>
  <si>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</si>
  <si>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</si>
  <si>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</si>
  <si>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</si>
  <si>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</si>
  <si>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</si>
  <si>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</si>
  <si>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</si>
  <si>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</si>
  <si>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</si>
  <si>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</si>
  <si>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</si>
  <si>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</si>
  <si>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</si>
  <si>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</si>
  <si>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</si>
  <si>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</si>
  <si>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</si>
  <si>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</si>
  <si>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</si>
  <si>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</si>
  <si>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</si>
  <si>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</si>
  <si>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</si>
  <si>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</si>
  <si>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</si>
  <si>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</si>
  <si>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</si>
  <si>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</si>
  <si>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</si>
  <si>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</si>
  <si>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</si>
  <si>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</si>
  <si>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</si>
  <si>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</si>
  <si>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</si>
  <si>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</si>
  <si>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</si>
  <si>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</si>
  <si>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</si>
  <si>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</si>
  <si>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</si>
  <si>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</si>
  <si>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</si>
  <si>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</si>
  <si>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</si>
  <si>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</si>
  <si>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</si>
  <si>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</si>
  <si>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</si>
  <si>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</si>
  <si>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</si>
  <si>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</si>
  <si>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</si>
  <si>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</si>
  <si>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</si>
  <si>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</si>
  <si>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</si>
  <si>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</si>
  <si>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</si>
  <si>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</si>
  <si>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</si>
  <si>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</si>
  <si>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</si>
  <si>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</si>
  <si>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</si>
  <si>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</si>
  <si>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</si>
  <si>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</si>
  <si>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</si>
  <si>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</si>
  <si>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</si>
  <si>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</si>
  <si>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</si>
  <si>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</si>
  <si>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</si>
  <si>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</si>
  <si>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</si>
  <si>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</si>
  <si>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</si>
  <si>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</si>
  <si>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</si>
  <si>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</si>
  <si>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</si>
  <si>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</si>
  <si>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</si>
  <si>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</si>
  <si>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</si>
  <si>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</si>
  <si>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</si>
  <si>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</si>
  <si>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</si>
  <si>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</si>
  <si>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</si>
  <si>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</si>
  <si>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</si>
  <si>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</si>
  <si>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</si>
  <si>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</si>
  <si>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</si>
  <si>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</si>
  <si>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</si>
  <si>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</si>
  <si>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</si>
  <si>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</si>
  <si>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</si>
  <si>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</si>
  <si>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</si>
  <si>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</si>
  <si>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</si>
  <si>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</si>
  <si>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</si>
  <si>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</si>
  <si>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</si>
  <si>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</si>
  <si>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</si>
  <si>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</si>
  <si>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</si>
  <si>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</si>
  <si>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</si>
  <si>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</si>
  <si>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</si>
  <si>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</si>
  <si>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</si>
  <si>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</si>
  <si>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</si>
  <si>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</si>
  <si>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</si>
  <si>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</si>
  <si>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</si>
  <si>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</si>
  <si>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</si>
  <si>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</si>
  <si>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</si>
  <si>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</si>
  <si>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</si>
  <si>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</si>
  <si>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</si>
  <si>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</si>
  <si>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</si>
  <si>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</si>
  <si>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</si>
  <si>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</si>
  <si>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</si>
  <si>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</si>
  <si>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</si>
  <si>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</si>
  <si>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</si>
  <si>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</si>
  <si>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</si>
  <si>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</si>
  <si>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</si>
  <si>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</si>
  <si>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</si>
  <si>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</si>
  <si>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</si>
  <si>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</si>
  <si>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</si>
  <si>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</si>
  <si>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</si>
  <si>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</si>
  <si>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</si>
  <si>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</si>
  <si>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</si>
  <si>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</si>
  <si>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</si>
  <si>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</si>
  <si>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</si>
  <si>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</si>
  <si>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</si>
  <si>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</si>
  <si>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</si>
  <si>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</si>
  <si>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</si>
  <si>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</si>
  <si>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</si>
  <si>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</si>
  <si>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</si>
  <si>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</si>
  <si>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</si>
  <si>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</si>
  <si>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</si>
  <si>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</si>
  <si>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</si>
  <si>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</si>
  <si>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</si>
  <si>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</si>
  <si>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</si>
  <si>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</si>
  <si>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</si>
  <si>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</si>
  <si>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</si>
  <si>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</si>
  <si>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</si>
  <si>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</si>
  <si>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</si>
  <si>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</si>
  <si>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</si>
  <si>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</si>
  <si>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</si>
  <si>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</si>
  <si>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</si>
  <si>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</si>
  <si>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</si>
  <si>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</si>
  <si>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</si>
  <si>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</si>
  <si>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</si>
  <si>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</si>
  <si>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</si>
  <si>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</si>
  <si>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</si>
  <si>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</si>
  <si>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</si>
  <si>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</si>
  <si>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</si>
  <si>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</si>
  <si>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</si>
  <si>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</si>
  <si>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</si>
  <si>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</si>
  <si>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</si>
  <si>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</si>
  <si>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</si>
  <si>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</si>
  <si>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</si>
  <si>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</si>
  <si>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</si>
  <si>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</si>
  <si>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</si>
  <si>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</si>
  <si>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</si>
  <si>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</si>
  <si>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</si>
  <si>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</si>
  <si>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</si>
  <si>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</si>
  <si>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</si>
  <si>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</si>
  <si>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</si>
  <si>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</si>
  <si>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</si>
  <si>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</si>
  <si>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</si>
  <si>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</si>
  <si>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</si>
  <si>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</si>
  <si>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</si>
  <si>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</si>
  <si>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</si>
  <si>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</si>
  <si>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</si>
  <si>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</si>
  <si>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</si>
  <si>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</si>
  <si>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</si>
  <si>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</si>
  <si>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</si>
  <si>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</si>
  <si>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</si>
  <si>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</si>
  <si>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</si>
  <si>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</si>
  <si>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</si>
  <si>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</si>
  <si>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</si>
  <si>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</si>
  <si>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</si>
  <si>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</si>
  <si>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</si>
  <si>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</si>
  <si>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</si>
  <si>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</si>
  <si>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</si>
  <si>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</si>
  <si>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</si>
  <si>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</si>
  <si>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</si>
  <si>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</si>
  <si>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</si>
  <si>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</si>
  <si>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</si>
  <si>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</si>
  <si>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</si>
  <si>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</si>
  <si>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</si>
  <si>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</si>
  <si>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</si>
  <si>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</si>
  <si>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</si>
  <si>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</si>
  <si>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</si>
  <si>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</si>
  <si>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</si>
  <si>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</si>
  <si>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</si>
  <si>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</si>
  <si>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</si>
  <si>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</si>
  <si>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</si>
  <si>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</si>
  <si>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</si>
  <si>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</si>
  <si>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</si>
  <si>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</si>
  <si>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</si>
  <si>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</si>
  <si>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</si>
  <si>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</si>
  <si>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</si>
  <si>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</si>
  <si>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</si>
  <si>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</si>
  <si>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</si>
  <si>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</si>
  <si>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</si>
  <si>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</si>
  <si>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</si>
  <si>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</si>
  <si>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</si>
  <si>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</si>
  <si>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</si>
  <si>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</si>
  <si>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</si>
  <si>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</si>
  <si>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</si>
  <si>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</si>
  <si>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</si>
  <si>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</si>
  <si>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</si>
  <si>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</si>
  <si>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</si>
  <si>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</si>
  <si>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</si>
  <si>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</si>
  <si>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</si>
  <si>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</si>
  <si>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</si>
  <si>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</si>
  <si>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</si>
  <si>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</si>
  <si>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</si>
  <si>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</si>
  <si>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</si>
  <si>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</si>
  <si>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</si>
  <si>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</si>
  <si>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</si>
  <si>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</si>
  <si>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</si>
  <si>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</si>
  <si>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</si>
  <si>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</si>
  <si>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</si>
  <si>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</si>
  <si>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</si>
  <si>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</si>
  <si>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</si>
  <si>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</si>
  <si>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</si>
  <si>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</si>
  <si>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</si>
  <si>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</si>
  <si>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</si>
  <si>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</si>
  <si>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</si>
  <si>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</si>
  <si>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</si>
  <si>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</si>
  <si>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</si>
  <si>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</si>
  <si>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</si>
  <si>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</si>
  <si>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</si>
  <si>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</si>
  <si>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</si>
  <si>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</si>
  <si>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</si>
  <si>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</si>
  <si>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</si>
  <si>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</si>
  <si>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</si>
  <si>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</si>
  <si>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</si>
  <si>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</si>
  <si>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</si>
  <si>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</si>
  <si>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</si>
  <si>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</si>
  <si>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</si>
  <si>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</si>
  <si>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</si>
  <si>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</si>
  <si>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</si>
  <si>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</si>
  <si>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</si>
  <si>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</si>
  <si>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</si>
  <si>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</si>
  <si>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</si>
  <si>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</si>
  <si>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</si>
  <si>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</si>
  <si>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</si>
  <si>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</si>
  <si>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</si>
  <si>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</si>
  <si>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</si>
  <si>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</si>
  <si>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</si>
  <si>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</si>
  <si>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</si>
  <si>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</si>
  <si>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</si>
  <si>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</si>
  <si>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</si>
  <si>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</si>
  <si>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</si>
  <si>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</si>
  <si>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</si>
  <si>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</si>
  <si>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</si>
  <si>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</si>
  <si>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</si>
  <si>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</si>
  <si>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</si>
  <si>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</si>
  <si>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</si>
  <si>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</si>
  <si>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</si>
  <si>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</si>
  <si>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</si>
  <si>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</si>
  <si>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</si>
  <si>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</si>
  <si>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</si>
  <si>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</si>
  <si>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</si>
  <si>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</si>
  <si>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</si>
  <si>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</si>
  <si>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</si>
  <si>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</si>
  <si>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</si>
  <si>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</si>
  <si>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</si>
  <si>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</si>
  <si>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</si>
  <si>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</si>
  <si>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</si>
  <si>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</si>
  <si>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</si>
  <si>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</si>
  <si>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</si>
  <si>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</si>
  <si>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</si>
  <si>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</si>
  <si>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</si>
  <si>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</si>
  <si>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</si>
  <si>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</si>
  <si>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</si>
  <si>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</si>
  <si>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</si>
  <si>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</si>
  <si>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</si>
  <si>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</si>
  <si>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</si>
  <si>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</si>
  <si>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</si>
  <si>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</si>
  <si>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</si>
  <si>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</si>
  <si>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</si>
  <si>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</si>
  <si>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</si>
  <si>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</si>
  <si>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</si>
  <si>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</si>
  <si>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</si>
  <si>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</si>
  <si>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</si>
  <si>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</si>
  <si>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</si>
  <si>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</si>
  <si>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</si>
  <si>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</si>
  <si>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</si>
  <si>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</si>
  <si>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</si>
  <si>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</si>
  <si>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</si>
  <si>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</si>
  <si>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</si>
  <si>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</si>
  <si>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</si>
  <si>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</si>
  <si>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</si>
  <si>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</si>
  <si>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</si>
  <si>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</si>
  <si>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</si>
  <si>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</si>
  <si>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</si>
  <si>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</si>
  <si>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</si>
  <si>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</si>
  <si>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</si>
  <si>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</si>
  <si>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</si>
  <si>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</si>
  <si>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</si>
  <si>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</si>
  <si>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</si>
  <si>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</si>
  <si>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</si>
  <si>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</si>
  <si>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</si>
  <si>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</si>
  <si>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</si>
  <si>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</si>
  <si>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</si>
  <si>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</si>
  <si>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</si>
  <si>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</si>
  <si>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</si>
  <si>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</si>
  <si>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</si>
  <si>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</si>
  <si>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</si>
  <si>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</si>
  <si>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</si>
  <si>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</si>
  <si>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</si>
  <si>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</si>
  <si>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</si>
  <si>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</si>
  <si>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</si>
  <si>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</si>
  <si>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</si>
  <si>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</si>
  <si>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</si>
  <si>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</si>
  <si>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</si>
  <si>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</si>
  <si>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</si>
  <si>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</si>
  <si>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</si>
  <si>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</si>
  <si>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</si>
  <si>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</si>
  <si>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</si>
  <si>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</si>
  <si>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</si>
  <si>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</si>
  <si>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</si>
  <si>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</si>
  <si>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</si>
  <si>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</si>
  <si>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</si>
  <si>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</si>
  <si>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</si>
  <si>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</si>
  <si>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</si>
  <si>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</si>
  <si>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</si>
  <si>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</si>
  <si>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</si>
  <si>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</si>
  <si>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</si>
  <si>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</si>
  <si>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</si>
  <si>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</si>
  <si>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</si>
  <si>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</si>
  <si>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</si>
  <si>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</si>
  <si>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</si>
  <si>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</si>
  <si>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</si>
  <si>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</si>
  <si>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</si>
  <si>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</si>
  <si>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</si>
  <si>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</si>
  <si>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</si>
  <si>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</si>
  <si>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</si>
  <si>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</si>
  <si>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</si>
  <si>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</si>
  <si>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</si>
  <si>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</si>
  <si>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</si>
  <si>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</si>
  <si>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</si>
  <si>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</si>
  <si>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</si>
  <si>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</si>
  <si>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</si>
  <si>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</si>
  <si>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</si>
  <si>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</si>
  <si>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</si>
  <si>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</si>
  <si>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</si>
  <si>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</si>
  <si>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</si>
  <si>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</si>
  <si>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</si>
  <si>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</si>
  <si>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</si>
  <si>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</si>
  <si>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</si>
  <si>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</si>
  <si>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</si>
  <si>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</si>
  <si>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</si>
  <si>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</si>
  <si>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</si>
  <si>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</si>
  <si>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</si>
  <si>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</si>
  <si>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</si>
  <si>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</si>
  <si>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</si>
  <si>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</si>
  <si>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</si>
  <si>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</si>
  <si>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</si>
  <si>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</si>
  <si>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</si>
  <si>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</si>
  <si>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</si>
  <si>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</si>
  <si>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</si>
  <si>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</si>
  <si>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</si>
  <si>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</si>
  <si>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</si>
  <si>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</si>
  <si>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</si>
  <si>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</si>
  <si>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</si>
  <si>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</si>
  <si>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</si>
  <si>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</si>
  <si>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</si>
  <si>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</si>
  <si>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</si>
  <si>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</si>
  <si>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</si>
  <si>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</si>
  <si>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</si>
  <si>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</si>
  <si>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</si>
  <si>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</si>
  <si>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</si>
  <si>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</si>
  <si>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</si>
  <si>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</si>
  <si>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</si>
  <si>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</si>
  <si>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</si>
  <si>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</si>
  <si>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</si>
  <si>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</si>
  <si>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</si>
  <si>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</si>
  <si>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</si>
  <si>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</si>
  <si>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</si>
  <si>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</si>
  <si>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</si>
  <si>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</si>
  <si>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</si>
  <si>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</si>
  <si>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</si>
  <si>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</si>
  <si>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</si>
  <si>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</si>
  <si>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</si>
  <si>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</si>
  <si>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</si>
  <si>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</si>
  <si>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</si>
  <si>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</si>
  <si>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</si>
  <si>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</si>
  <si>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</si>
  <si>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</si>
  <si>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</si>
  <si>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</si>
  <si>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</si>
  <si>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</si>
  <si>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</si>
  <si>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</si>
  <si>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</si>
  <si>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</si>
  <si>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</si>
  <si>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</si>
  <si>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</si>
  <si>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</si>
  <si>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</si>
  <si>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</si>
  <si>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</si>
  <si>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</si>
  <si>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</si>
  <si>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</si>
  <si>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</si>
  <si>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</si>
  <si>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</si>
  <si>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</si>
  <si>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</si>
  <si>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</si>
  <si>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</si>
  <si>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</si>
  <si>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</si>
  <si>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</si>
  <si>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</si>
  <si>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</si>
  <si>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</si>
  <si>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</si>
  <si>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</si>
  <si>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</si>
  <si>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</si>
  <si>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</si>
  <si>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</si>
  <si>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</si>
  <si>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</si>
  <si>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</si>
  <si>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</si>
  <si>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</si>
  <si>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</si>
  <si>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</si>
  <si>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</si>
  <si>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</si>
  <si>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</si>
  <si>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</si>
  <si>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</si>
  <si>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</si>
  <si>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</si>
  <si>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</si>
  <si>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</si>
  <si>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</si>
  <si>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</si>
  <si>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</si>
  <si>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</si>
  <si>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</si>
  <si>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</si>
  <si>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</si>
  <si>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</si>
  <si>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</si>
  <si>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</si>
  <si>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</si>
  <si>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</si>
  <si>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</si>
  <si>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</si>
  <si>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</si>
  <si>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</si>
  <si>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</si>
  <si>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</si>
  <si>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</si>
  <si>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</si>
  <si>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</si>
  <si>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</si>
  <si>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</si>
  <si>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</si>
  <si>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</si>
  <si>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</si>
  <si>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</si>
  <si>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</si>
  <si>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</si>
  <si>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</si>
  <si>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</si>
  <si>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</si>
  <si>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</si>
  <si>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</si>
  <si>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</si>
  <si>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</si>
  <si>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</si>
  <si>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</si>
  <si>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</si>
  <si>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</si>
  <si>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</si>
  <si>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</si>
  <si>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</si>
  <si>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</si>
  <si>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</si>
  <si>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</si>
  <si>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</si>
  <si>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</si>
  <si>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</si>
  <si>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</si>
  <si>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</si>
  <si>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</si>
  <si>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</si>
  <si>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</si>
  <si>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</si>
  <si>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</si>
  <si>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</si>
  <si>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</si>
  <si>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</si>
  <si>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</si>
  <si>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</si>
  <si>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</si>
  <si>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</si>
  <si>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</si>
  <si>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</si>
  <si>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</si>
  <si>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</si>
  <si>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</si>
  <si>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</si>
  <si>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</si>
  <si>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</si>
  <si>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</si>
  <si>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</si>
  <si>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</si>
  <si>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</si>
  <si>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</si>
  <si>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</si>
  <si>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</si>
  <si>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</si>
  <si>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</si>
  <si>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</si>
  <si>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</si>
  <si>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</si>
  <si>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</si>
  <si>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</si>
  <si>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</si>
  <si>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</si>
  <si>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</si>
  <si>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</si>
  <si>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</si>
  <si>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</si>
  <si>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</si>
  <si>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</si>
  <si>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</si>
  <si>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</si>
  <si>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</si>
  <si>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</si>
  <si>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</si>
  <si>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</si>
  <si>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</si>
  <si>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</si>
  <si>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</si>
  <si>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</si>
  <si>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</si>
  <si>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</si>
  <si>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</si>
  <si>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</si>
  <si>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</si>
  <si>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</si>
  <si>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</si>
  <si>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</si>
  <si>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</si>
  <si>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</si>
  <si>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</si>
  <si>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</si>
  <si>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</si>
  <si>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</si>
  <si>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</si>
  <si>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</si>
  <si>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</si>
  <si>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</si>
  <si>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</si>
  <si>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</si>
  <si>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</si>
  <si>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</si>
  <si>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</si>
  <si>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</si>
  <si>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</si>
  <si>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</si>
  <si>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</si>
  <si>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</si>
  <si>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</si>
  <si>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</si>
  <si>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</si>
  <si>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</si>
  <si>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</si>
  <si>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</si>
  <si>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</si>
  <si>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</si>
  <si>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</si>
  <si>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</si>
  <si>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</si>
  <si>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</si>
  <si>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</si>
  <si>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</si>
  <si>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</si>
  <si>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</si>
  <si>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</si>
  <si>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</si>
  <si>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</si>
  <si>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</si>
  <si>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</si>
  <si>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</si>
  <si>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</si>
  <si>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</si>
  <si>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</si>
  <si>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</si>
  <si>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</si>
  <si>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</si>
  <si>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</si>
  <si>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</si>
  <si>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</si>
  <si>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</si>
  <si>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</si>
  <si>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</si>
  <si>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</si>
  <si>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</si>
  <si>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</si>
  <si>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</si>
  <si>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</si>
  <si>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</si>
  <si>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</si>
  <si>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</si>
  <si>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</si>
  <si>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</si>
  <si>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</si>
  <si>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</si>
  <si>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</si>
  <si>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</si>
  <si>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</si>
  <si>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</si>
  <si>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</si>
  <si>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</si>
  <si>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</si>
  <si>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</si>
  <si>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</si>
  <si>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</si>
  <si>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</si>
  <si>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</si>
  <si>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</si>
  <si>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</si>
  <si>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</si>
  <si>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</si>
  <si>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</si>
  <si>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</si>
  <si>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</si>
  <si>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</si>
  <si>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</si>
  <si>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</si>
  <si>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</si>
  <si>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</si>
  <si>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</si>
  <si>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</si>
  <si>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</si>
  <si>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</si>
  <si>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</si>
  <si>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</si>
  <si>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</si>
  <si>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</si>
  <si>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</si>
  <si>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</si>
  <si>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</si>
  <si>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</si>
  <si>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</si>
  <si>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</si>
  <si>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</si>
  <si>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</si>
  <si>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</si>
  <si>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</si>
  <si>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</si>
  <si>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</si>
  <si>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</si>
  <si>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</si>
  <si>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</si>
  <si>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</si>
  <si>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</si>
  <si>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</si>
  <si>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</si>
  <si>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</si>
  <si>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</si>
  <si>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</si>
  <si>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</si>
  <si>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</si>
  <si>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</si>
  <si>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</si>
  <si>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</si>
  <si>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</si>
  <si>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</si>
  <si>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</si>
  <si>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</si>
  <si>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</si>
  <si>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</si>
  <si>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</si>
  <si>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</si>
  <si>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</si>
  <si>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</si>
  <si>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</si>
  <si>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</si>
  <si>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</si>
  <si>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</si>
  <si>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</si>
  <si>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</si>
  <si>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</si>
  <si>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</si>
  <si>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</si>
  <si>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</si>
  <si>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</si>
  <si>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</si>
  <si>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</si>
  <si>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</si>
  <si>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</si>
  <si>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</si>
  <si>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</si>
  <si>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</si>
  <si>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</si>
  <si>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</si>
  <si>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</si>
  <si>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</si>
  <si>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</si>
  <si>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</si>
  <si>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</si>
  <si>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</si>
  <si>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</si>
  <si>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</si>
  <si>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</si>
  <si>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</si>
  <si>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</si>
  <si>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</si>
  <si>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</si>
  <si>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</si>
  <si>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</si>
  <si>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</si>
  <si>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</si>
  <si>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</si>
  <si>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</si>
  <si>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</si>
  <si>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</si>
  <si>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</si>
  <si>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</si>
  <si>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</si>
  <si>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</si>
  <si>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</si>
  <si>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</si>
  <si>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</si>
  <si>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</si>
  <si>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</si>
  <si>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</si>
  <si>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</si>
  <si>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</si>
  <si>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</si>
  <si>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</si>
  <si>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</si>
  <si>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</si>
  <si>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</si>
  <si>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</si>
  <si>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</si>
  <si>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</si>
  <si>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</si>
  <si>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</si>
  <si>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</si>
  <si>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</si>
  <si>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</si>
  <si>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</si>
  <si>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</si>
  <si>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</si>
  <si>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</si>
  <si>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</si>
  <si>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</si>
  <si>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</si>
  <si>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</si>
  <si>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</si>
  <si>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</si>
  <si>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</si>
  <si>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</si>
  <si>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</si>
  <si>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</si>
  <si>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</si>
  <si>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</si>
  <si>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</si>
  <si>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</si>
  <si>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</si>
  <si>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</si>
  <si>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</si>
  <si>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</si>
  <si>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</si>
  <si>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</si>
  <si>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</si>
  <si>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</si>
  <si>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</si>
  <si>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</si>
  <si>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</si>
  <si>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</si>
  <si>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</si>
  <si>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</si>
  <si>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</si>
  <si>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</si>
  <si>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</si>
  <si>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</si>
  <si>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</si>
  <si>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</si>
  <si>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</si>
  <si>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</si>
  <si>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</si>
  <si>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</si>
  <si>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</si>
  <si>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</si>
  <si>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</si>
  <si>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</si>
  <si>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</si>
  <si>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</si>
  <si>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</si>
  <si>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</si>
  <si>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</si>
  <si>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</si>
  <si>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</si>
  <si>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</si>
  <si>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</si>
  <si>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</si>
  <si>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</si>
  <si>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</si>
  <si>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</si>
  <si>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</si>
  <si>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</si>
  <si>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</si>
  <si>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</si>
  <si>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</si>
  <si>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</si>
  <si>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</si>
  <si>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</si>
  <si>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</si>
  <si>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</si>
  <si>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</si>
  <si>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</si>
  <si>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</si>
  <si>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</si>
  <si>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</si>
  <si>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</si>
  <si>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</si>
  <si>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</si>
  <si>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</si>
  <si>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</si>
  <si>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</si>
  <si>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</si>
  <si>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</si>
  <si>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</si>
  <si>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</si>
  <si>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</si>
  <si>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</si>
  <si>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</si>
  <si>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</si>
  <si>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</si>
  <si>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</si>
  <si>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</si>
  <si>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</si>
  <si>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</si>
  <si>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</si>
  <si>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</si>
  <si>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</si>
  <si>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</si>
  <si>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</si>
  <si>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</si>
  <si>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</si>
  <si>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</si>
  <si>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</si>
  <si>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</si>
  <si>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</si>
  <si>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</si>
  <si>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</si>
  <si>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</si>
  <si>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</si>
  <si>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</si>
  <si>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</si>
  <si>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</si>
  <si>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</si>
  <si>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</si>
  <si>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</si>
  <si>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</si>
  <si>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</si>
  <si>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</si>
  <si>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</si>
  <si>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</si>
  <si>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</si>
  <si>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</si>
  <si>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</si>
  <si>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</si>
  <si>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</si>
  <si>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</si>
  <si>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</si>
  <si>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</si>
  <si>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</si>
  <si>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</si>
  <si>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</si>
  <si>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</si>
  <si>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</si>
  <si>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</si>
  <si>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</si>
  <si>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</si>
  <si>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</si>
  <si>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</si>
  <si>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</si>
  <si>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</si>
  <si>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</si>
  <si>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</si>
  <si>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</si>
  <si>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</si>
  <si>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</si>
  <si>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</si>
  <si>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</si>
  <si>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</si>
  <si>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</si>
  <si>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</si>
  <si>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</si>
  <si>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</si>
  <si>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</si>
  <si>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</si>
  <si>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</si>
  <si>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</si>
  <si>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</si>
  <si>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</si>
  <si>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</si>
  <si>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</si>
  <si>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</si>
  <si>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</si>
  <si>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</si>
  <si>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</si>
  <si>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</si>
  <si>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</si>
  <si>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</si>
  <si>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</si>
  <si>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</si>
  <si>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</si>
  <si>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</si>
  <si>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</si>
  <si>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</si>
  <si>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</si>
  <si>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</si>
  <si>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</si>
  <si>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</si>
  <si>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</si>
  <si>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</si>
  <si>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</si>
  <si>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</si>
  <si>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</si>
  <si>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</si>
  <si>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</si>
  <si>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</si>
  <si>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</si>
  <si>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</si>
  <si>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</si>
  <si>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</si>
  <si>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</si>
  <si>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</si>
  <si>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</si>
  <si>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</si>
  <si>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</si>
  <si>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</si>
  <si>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</si>
  <si>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</si>
  <si>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</si>
  <si>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</si>
  <si>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</si>
  <si>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</si>
  <si>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</si>
  <si>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</si>
  <si>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</si>
  <si>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</si>
  <si>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</si>
  <si>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</si>
  <si>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</si>
  <si>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</si>
  <si>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</si>
  <si>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</si>
  <si>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</si>
  <si>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</si>
  <si>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</si>
  <si>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</si>
  <si>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</si>
  <si>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</si>
  <si>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</si>
  <si>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</si>
  <si>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</si>
  <si>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</si>
  <si>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</si>
  <si>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</si>
  <si>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</si>
  <si>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</si>
  <si>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</si>
  <si>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</si>
  <si>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</si>
  <si>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</si>
  <si>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</si>
  <si>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</si>
  <si>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</si>
  <si>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</si>
  <si>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</si>
  <si>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</si>
  <si>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</si>
  <si>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</si>
  <si>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</si>
  <si>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</si>
  <si>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</si>
  <si>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</si>
  <si>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</si>
  <si>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</si>
  <si>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</si>
  <si>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</si>
  <si>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</si>
  <si>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</si>
  <si>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</si>
  <si>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</si>
  <si>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</si>
  <si>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</si>
  <si>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</si>
  <si>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</si>
  <si>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</si>
  <si>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</si>
  <si>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</si>
  <si>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</si>
  <si>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</si>
  <si>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</si>
  <si>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</si>
  <si>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</si>
  <si>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</si>
  <si>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</si>
  <si>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</si>
  <si>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</si>
  <si>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</si>
  <si>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</si>
  <si>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</si>
  <si>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</si>
  <si>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</si>
  <si>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</si>
  <si>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</si>
  <si>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</si>
  <si>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</si>
  <si>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</si>
  <si>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</si>
  <si>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</si>
  <si>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</si>
  <si>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</si>
  <si>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</si>
  <si>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</si>
  <si>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</si>
  <si>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</si>
  <si>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</si>
  <si>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</si>
  <si>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</si>
  <si>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</si>
  <si>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</si>
  <si>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</si>
  <si>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</si>
  <si>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</si>
  <si>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</si>
  <si>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</si>
  <si>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</si>
  <si>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</si>
  <si>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</si>
  <si>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</si>
  <si>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</si>
  <si>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</si>
  <si>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</si>
  <si>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</si>
  <si>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</si>
  <si>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</si>
  <si>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</si>
  <si>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</si>
  <si>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</si>
  <si>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</si>
  <si>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</si>
  <si>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</si>
  <si>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</si>
  <si>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</si>
  <si>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</si>
  <si>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</si>
  <si>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</si>
  <si>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</si>
  <si>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</si>
  <si>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</si>
  <si>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</si>
  <si>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</si>
  <si>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</si>
  <si>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</si>
  <si>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</si>
  <si>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</si>
  <si>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</si>
  <si>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</si>
  <si>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</si>
  <si>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</si>
  <si>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</si>
  <si>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</si>
  <si>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</si>
  <si>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</si>
  <si>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</si>
  <si>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</si>
  <si>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</si>
  <si>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</si>
  <si>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</si>
  <si>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</si>
  <si>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</si>
  <si>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</si>
  <si>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</si>
  <si>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</si>
  <si>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</si>
  <si>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</si>
  <si>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</si>
  <si>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</si>
  <si>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</si>
  <si>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</si>
  <si>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</si>
  <si>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</si>
  <si>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</si>
  <si>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</si>
  <si>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</si>
  <si>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</si>
  <si>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</si>
  <si>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</si>
  <si>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</si>
  <si>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</si>
  <si>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</si>
  <si>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</si>
  <si>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</si>
  <si>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</si>
  <si>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</si>
  <si>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</si>
  <si>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</si>
  <si>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</si>
  <si>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</si>
  <si>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</si>
  <si>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</si>
  <si>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</si>
  <si>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</si>
  <si>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</si>
  <si>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</si>
  <si>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</si>
  <si>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</si>
  <si>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</si>
  <si>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</si>
  <si>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</si>
  <si>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</si>
  <si>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</si>
  <si>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</si>
  <si>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</si>
  <si>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</si>
  <si>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</si>
  <si>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</si>
  <si>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</si>
  <si>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</si>
  <si>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</si>
  <si>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</si>
  <si>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</si>
  <si>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</si>
  <si>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</si>
  <si>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</si>
  <si>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</si>
  <si>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</si>
  <si>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</si>
  <si>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</si>
  <si>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</si>
  <si>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</si>
  <si>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</si>
  <si>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</si>
  <si>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</si>
  <si>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</si>
  <si>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</si>
  <si>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</si>
  <si>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</si>
  <si>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</si>
  <si>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</si>
  <si>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</si>
  <si>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</si>
  <si>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</si>
  <si>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</si>
  <si>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</si>
  <si>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</si>
  <si>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</si>
  <si>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</si>
  <si>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</si>
  <si>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</si>
  <si>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</si>
  <si>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</si>
  <si>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</si>
  <si>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</si>
  <si>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</si>
  <si>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</si>
  <si>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</si>
  <si>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</si>
  <si>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</si>
  <si>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</si>
  <si>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</si>
  <si>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</si>
  <si>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</si>
  <si>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</si>
  <si>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</si>
  <si>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</si>
  <si>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</si>
  <si>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</si>
  <si>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</si>
  <si>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</si>
  <si>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</si>
  <si>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</si>
  <si>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</si>
  <si>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</si>
  <si>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</si>
  <si>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</si>
  <si>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</si>
  <si>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</si>
  <si>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</si>
  <si>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</si>
  <si>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</si>
  <si>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</si>
  <si>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</si>
  <si>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</si>
  <si>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</si>
  <si>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</si>
  <si>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</si>
  <si>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</si>
  <si>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</si>
  <si>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</si>
  <si>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</si>
  <si>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</si>
  <si>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</si>
  <si>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</si>
  <si>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</si>
  <si>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</si>
  <si>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</si>
  <si>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</si>
  <si>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</si>
  <si>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</si>
  <si>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</si>
  <si>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</si>
  <si>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</si>
  <si>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</si>
  <si>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</si>
  <si>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</si>
  <si>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</si>
  <si>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</si>
  <si>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</si>
  <si>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</si>
  <si>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</si>
  <si>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</si>
  <si>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</si>
  <si>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</si>
  <si>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</si>
  <si>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</si>
  <si>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</si>
  <si>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</si>
  <si>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</si>
  <si>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</si>
  <si>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</si>
  <si>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</si>
  <si>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</si>
  <si>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</si>
  <si>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</si>
  <si>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</si>
  <si>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</si>
  <si>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</si>
  <si>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</si>
  <si>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</si>
  <si>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</si>
  <si>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</si>
  <si>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</si>
  <si>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</si>
  <si>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</si>
  <si>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</si>
  <si>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</si>
  <si>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</si>
  <si>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</si>
  <si>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</si>
  <si>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</si>
  <si>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</si>
  <si>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</si>
  <si>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</si>
  <si>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</si>
  <si>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</si>
  <si>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</si>
  <si>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</si>
  <si>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</si>
  <si>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</si>
  <si>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</si>
  <si>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</si>
  <si>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</si>
  <si>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</si>
  <si>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</si>
  <si>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</si>
  <si>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</si>
  <si>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</si>
  <si>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</si>
  <si>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</si>
  <si>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</si>
  <si>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</si>
  <si>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</si>
  <si>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</si>
  <si>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</si>
  <si>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</si>
  <si>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</si>
  <si>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</si>
  <si>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</si>
  <si>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</si>
  <si>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</si>
  <si>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</si>
  <si>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</si>
  <si>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</si>
  <si>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</si>
  <si>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</si>
  <si>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</si>
  <si>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</si>
  <si>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</si>
  <si>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</si>
  <si>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</si>
  <si>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</si>
  <si>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</si>
  <si>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</si>
  <si>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</si>
  <si>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</si>
  <si>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</si>
  <si>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</si>
  <si>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</si>
  <si>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</si>
  <si>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</si>
  <si>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</si>
  <si>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</si>
  <si>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</si>
  <si>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</si>
  <si>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</si>
  <si>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</si>
  <si>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</si>
  <si>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</si>
  <si>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</si>
  <si>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</si>
  <si>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</si>
  <si>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</si>
  <si>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</si>
  <si>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</si>
  <si>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</si>
  <si>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</si>
  <si>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</si>
  <si>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</si>
  <si>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</si>
  <si>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</si>
  <si>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</si>
  <si>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</si>
  <si>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</si>
  <si>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</si>
  <si>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</si>
  <si>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</si>
  <si>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</si>
  <si>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</si>
  <si>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</si>
  <si>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</si>
  <si>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</si>
  <si>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</si>
  <si>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</si>
  <si>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</si>
  <si>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</si>
  <si>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</si>
  <si>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</si>
  <si>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</si>
  <si>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</si>
  <si>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</si>
  <si>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</si>
  <si>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</si>
  <si>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</si>
  <si>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</si>
  <si>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</si>
  <si>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</si>
  <si>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</si>
  <si>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</si>
  <si>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</si>
  <si>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</si>
  <si>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</si>
  <si>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</si>
  <si>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</si>
  <si>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</si>
  <si>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</si>
  <si>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</si>
  <si>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</si>
  <si>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</si>
  <si>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</si>
  <si>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</si>
  <si>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</si>
  <si>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</si>
  <si>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</si>
  <si>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</si>
  <si>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</si>
  <si>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</si>
  <si>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</si>
  <si>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</si>
  <si>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</si>
  <si>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</si>
  <si>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</si>
  <si>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</si>
  <si>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</si>
  <si>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</si>
  <si>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</si>
  <si>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</si>
  <si>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</si>
  <si>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</si>
  <si>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</si>
  <si>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</si>
  <si>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</si>
  <si>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</si>
  <si>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</si>
  <si>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</si>
  <si>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</si>
  <si>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</si>
  <si>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</si>
  <si>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</si>
  <si>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</si>
  <si>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</si>
  <si>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</si>
  <si>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</si>
  <si>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</si>
  <si>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</si>
  <si>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</si>
  <si>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</si>
  <si>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</si>
  <si>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</si>
  <si>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</si>
  <si>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</si>
  <si>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</si>
  <si>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</si>
  <si>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</si>
  <si>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</si>
  <si>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</si>
  <si>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</si>
  <si>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</si>
  <si>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</si>
  <si>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</si>
  <si>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</si>
  <si>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</si>
  <si>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</si>
  <si>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</si>
  <si>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</si>
  <si>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</si>
  <si>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</si>
  <si>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</si>
  <si>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</si>
  <si>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</si>
  <si>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</si>
  <si>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</si>
  <si>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</si>
  <si>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</si>
  <si>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</si>
  <si>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</si>
  <si>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</si>
  <si>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</si>
  <si>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</si>
  <si>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</si>
  <si>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</si>
  <si>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</si>
  <si>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</si>
  <si>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</si>
  <si>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</si>
  <si>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</si>
  <si>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</si>
  <si>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</si>
  <si>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</si>
  <si>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</si>
  <si>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</si>
  <si>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</si>
  <si>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</si>
  <si>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</si>
  <si>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</si>
  <si>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</si>
  <si>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</si>
  <si>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</si>
  <si>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</si>
  <si>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</si>
  <si>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</si>
  <si>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</si>
  <si>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</si>
  <si>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</si>
  <si>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</si>
  <si>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</si>
  <si>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</si>
  <si>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</si>
  <si>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</si>
  <si>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</si>
  <si>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</si>
  <si>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</si>
  <si>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</si>
  <si>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</si>
  <si>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</si>
  <si>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</si>
  <si>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</si>
  <si>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</si>
  <si>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</si>
  <si>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</si>
  <si>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</si>
  <si>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</si>
  <si>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</si>
  <si>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</si>
  <si>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</si>
  <si>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</si>
  <si>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</si>
  <si>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</si>
  <si>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</si>
  <si>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</si>
  <si>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</si>
  <si>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</si>
  <si>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</si>
  <si>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</si>
  <si>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</si>
  <si>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</si>
  <si>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</si>
  <si>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</si>
  <si>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</si>
  <si>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</si>
  <si>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</si>
  <si>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</si>
  <si>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</si>
  <si>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</si>
  <si>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</si>
  <si>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</si>
  <si>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</si>
  <si>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</si>
  <si>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</si>
  <si>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</si>
  <si>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</si>
  <si>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</si>
  <si>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</si>
  <si>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</si>
  <si>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</si>
  <si>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</si>
  <si>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</si>
  <si>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</si>
  <si>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</si>
  <si>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</si>
  <si>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</si>
  <si>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</si>
  <si>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</si>
  <si>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</si>
  <si>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</si>
  <si>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</si>
  <si>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</si>
  <si>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</si>
  <si>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</si>
  <si>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</si>
  <si>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</si>
  <si>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</si>
  <si>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</si>
  <si>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</si>
  <si>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</si>
  <si>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</si>
  <si>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</si>
  <si>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</si>
  <si>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</si>
  <si>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</si>
  <si>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</si>
  <si>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</si>
  <si>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</si>
  <si>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</si>
  <si>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</si>
  <si>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</si>
  <si>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</si>
  <si>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</si>
  <si>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</si>
  <si>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</si>
  <si>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</si>
  <si>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</si>
  <si>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</si>
  <si>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</si>
  <si>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</si>
  <si>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</si>
  <si>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</si>
  <si>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</si>
  <si>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</si>
  <si>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</si>
  <si>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</si>
  <si>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</si>
  <si>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</si>
  <si>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</si>
  <si>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</si>
  <si>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</si>
  <si>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</si>
  <si>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</si>
  <si>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</si>
  <si>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</si>
  <si>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</si>
  <si>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</si>
  <si>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</si>
  <si>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</si>
  <si>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</si>
  <si>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</si>
  <si>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</si>
  <si>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</si>
  <si>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</si>
  <si>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</si>
  <si>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</si>
  <si>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</si>
  <si>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</si>
  <si>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</si>
  <si>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</si>
  <si>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</si>
  <si>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</si>
  <si>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</si>
  <si>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</si>
  <si>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</si>
  <si>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</si>
  <si>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</si>
  <si>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</si>
  <si>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</si>
  <si>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</si>
  <si>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</si>
  <si>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</si>
  <si>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</si>
  <si>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</si>
  <si>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</si>
  <si>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</si>
  <si>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</si>
  <si>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</si>
  <si>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</si>
  <si>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</si>
  <si>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</si>
  <si>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</si>
  <si>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</si>
  <si>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</si>
  <si>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</si>
  <si>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</si>
  <si>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</si>
  <si>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</si>
  <si>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</si>
  <si>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</si>
  <si>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</si>
  <si>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</si>
  <si>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</si>
  <si>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</si>
  <si>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</si>
  <si>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</si>
  <si>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</si>
  <si>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</si>
  <si>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</si>
  <si>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</si>
  <si>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</si>
  <si>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</si>
  <si>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</si>
  <si>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</si>
  <si>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</si>
  <si>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</si>
  <si>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</si>
  <si>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</si>
  <si>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</si>
  <si>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</si>
  <si>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</si>
  <si>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</si>
  <si>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</si>
  <si>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</si>
  <si>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</si>
  <si>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</si>
  <si>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</si>
  <si>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</si>
  <si>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</si>
  <si>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</si>
  <si>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</si>
  <si>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</si>
  <si>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</si>
  <si>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</si>
  <si>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</si>
  <si>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</si>
  <si>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</si>
  <si>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</si>
  <si>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</si>
  <si>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</si>
  <si>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</si>
  <si>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</si>
  <si>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</si>
  <si>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</si>
  <si>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</si>
  <si>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</si>
  <si>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</si>
  <si>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</si>
  <si>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</si>
  <si>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</si>
  <si>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</si>
  <si>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</si>
  <si>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</si>
  <si>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</si>
  <si>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</si>
  <si>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</si>
  <si>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</si>
  <si>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</si>
  <si>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</si>
  <si>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</si>
  <si>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</si>
  <si>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</si>
  <si>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</si>
  <si>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</si>
  <si>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</si>
  <si>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</si>
  <si>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</si>
  <si>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</si>
  <si>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</si>
  <si>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</si>
  <si>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</si>
  <si>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</si>
  <si>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</si>
  <si>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</si>
  <si>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</si>
  <si>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</si>
  <si>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</si>
  <si>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</si>
  <si>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</si>
  <si>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</si>
  <si>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</si>
  <si>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</si>
  <si>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</si>
  <si>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</si>
  <si>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</si>
  <si>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</si>
  <si>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</si>
  <si>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</si>
  <si>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</si>
  <si>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</si>
  <si>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</si>
  <si>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</si>
  <si>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</si>
  <si>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</si>
  <si>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</si>
  <si>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</si>
  <si>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</si>
  <si>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</si>
  <si>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</si>
  <si>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</si>
  <si>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</si>
  <si>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</si>
  <si>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</si>
  <si>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</si>
  <si>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</si>
  <si>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</si>
  <si>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</si>
  <si>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</si>
  <si>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</si>
  <si>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</si>
  <si>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</si>
  <si>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</si>
  <si>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</si>
  <si>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</si>
  <si>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</si>
  <si>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</si>
  <si>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</si>
  <si>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</si>
  <si>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</si>
  <si>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</si>
  <si>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</si>
  <si>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</si>
  <si>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</si>
  <si>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</si>
  <si>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</si>
  <si>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</si>
  <si>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</si>
  <si>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</si>
  <si>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</si>
  <si>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</si>
  <si>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</si>
  <si>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</si>
  <si>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</si>
  <si>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</si>
  <si>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</si>
  <si>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</si>
  <si>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</si>
  <si>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</si>
  <si>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</si>
  <si>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</si>
  <si>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</si>
  <si>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</si>
  <si>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</si>
  <si>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</si>
  <si>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</si>
  <si>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</si>
  <si>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</si>
  <si>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</si>
  <si>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</si>
  <si>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</si>
  <si>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</si>
  <si>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</si>
  <si>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</si>
  <si>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</si>
  <si>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</si>
  <si>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</si>
  <si>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</si>
  <si>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</si>
  <si>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</si>
  <si>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</si>
  <si>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</si>
  <si>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</si>
  <si>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</si>
  <si>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</si>
  <si>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</si>
  <si>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</si>
  <si>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</si>
  <si>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</si>
  <si>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</si>
  <si>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</si>
  <si>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</si>
  <si>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</si>
  <si>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</si>
  <si>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</si>
  <si>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</si>
  <si>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</si>
  <si>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</si>
  <si>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</si>
  <si>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</si>
  <si>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</si>
  <si>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</si>
  <si>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</si>
  <si>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</si>
  <si>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</si>
  <si>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</si>
  <si>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</si>
  <si>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</si>
  <si>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</si>
  <si>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</si>
  <si>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</si>
  <si>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</si>
  <si>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</si>
  <si>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</si>
  <si>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</si>
  <si>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</si>
  <si>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</si>
  <si>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</si>
  <si>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</si>
  <si>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</si>
  <si>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</si>
  <si>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</si>
  <si>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</si>
  <si>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</si>
  <si>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</si>
  <si>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</si>
  <si>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</si>
  <si>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</si>
  <si>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</si>
  <si>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</si>
  <si>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</si>
  <si>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</si>
  <si>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</si>
  <si>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</si>
  <si>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</si>
  <si>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</si>
  <si>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</si>
  <si>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</si>
  <si>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</si>
  <si>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</si>
  <si>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</si>
  <si>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</si>
  <si>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</si>
  <si>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</si>
  <si>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</si>
  <si>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</si>
  <si>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</si>
  <si>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</si>
  <si>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</si>
  <si>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</si>
  <si>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</si>
  <si>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</si>
  <si>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</si>
  <si>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</si>
  <si>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</si>
  <si>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</si>
  <si>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</si>
  <si>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</si>
  <si>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</si>
  <si>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</si>
  <si>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</si>
  <si>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</si>
  <si>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</si>
  <si>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</si>
  <si>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</si>
  <si>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</si>
  <si>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</si>
  <si>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</si>
  <si>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</si>
  <si>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</si>
  <si>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</si>
  <si>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</si>
  <si>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</si>
  <si>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</si>
  <si>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</si>
  <si>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</si>
  <si>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</si>
  <si>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</si>
  <si>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</si>
  <si>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</si>
  <si>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</si>
  <si>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</si>
  <si>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</si>
  <si>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</si>
  <si>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</si>
  <si>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</si>
  <si>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</si>
  <si>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</si>
  <si>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</si>
  <si>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</si>
  <si>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</si>
  <si>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</si>
  <si>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</si>
  <si>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</si>
  <si>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</si>
  <si>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</si>
  <si>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</si>
  <si>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</si>
  <si>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</si>
  <si>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</si>
  <si>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</si>
  <si>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</si>
  <si>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</si>
  <si>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</si>
  <si>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</si>
  <si>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</si>
  <si>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</si>
  <si>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</si>
  <si>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</si>
  <si>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</si>
  <si>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</si>
  <si>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</si>
  <si>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</si>
  <si>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</si>
  <si>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</si>
  <si>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</si>
  <si>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</si>
  <si>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</si>
  <si>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</si>
  <si>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</si>
  <si>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</si>
  <si>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</si>
  <si>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</si>
  <si>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</si>
  <si>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</si>
  <si>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</si>
  <si>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</si>
  <si>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</si>
  <si>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</si>
  <si>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</si>
  <si>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</si>
  <si>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</si>
  <si>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</si>
  <si>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</si>
  <si>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</si>
  <si>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</si>
  <si>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</si>
  <si>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</si>
  <si>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</si>
  <si>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</si>
  <si>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</si>
  <si>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</si>
  <si>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</si>
  <si>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</si>
  <si>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</si>
  <si>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</si>
  <si>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</si>
  <si>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</si>
  <si>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</si>
  <si>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</si>
  <si>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</si>
  <si>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</si>
  <si>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</si>
  <si>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</si>
  <si>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</si>
  <si>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</si>
  <si>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</si>
  <si>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</si>
  <si>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</si>
  <si>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</si>
  <si>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</si>
  <si>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</si>
  <si>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</si>
  <si>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</si>
  <si>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</si>
  <si>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</si>
  <si>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</si>
  <si>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</si>
  <si>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</si>
  <si>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</si>
  <si>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</si>
  <si>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</si>
  <si>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</si>
  <si>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</si>
  <si>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</si>
  <si>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</si>
  <si>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</si>
  <si>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</si>
  <si>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</si>
  <si>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</si>
  <si>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</si>
  <si>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</si>
  <si>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</si>
  <si>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</si>
  <si>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</si>
  <si>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</si>
  <si>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</si>
  <si>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</si>
  <si>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</si>
  <si>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</si>
  <si>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</si>
  <si>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</si>
  <si>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</si>
  <si>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</si>
  <si>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</si>
  <si>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</si>
  <si>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</si>
  <si>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</si>
  <si>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</si>
  <si>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</si>
  <si>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</si>
  <si>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</si>
  <si>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</si>
  <si>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</si>
  <si>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</si>
  <si>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</si>
  <si>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</si>
  <si>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</si>
  <si>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</si>
  <si>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</si>
  <si>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</si>
  <si>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</si>
  <si>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</si>
  <si>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</si>
  <si>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</si>
  <si>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</si>
  <si>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</si>
  <si>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</si>
  <si>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</si>
  <si>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</si>
  <si>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</si>
  <si>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</si>
  <si>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</si>
  <si>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</si>
  <si>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</si>
  <si>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</si>
  <si>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</si>
  <si>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</si>
  <si>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</si>
  <si>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</si>
  <si>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</si>
  <si>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</si>
  <si>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</si>
  <si>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</si>
  <si>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</si>
  <si>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</si>
  <si>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</si>
  <si>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</si>
  <si>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</si>
  <si>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</si>
  <si>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</si>
  <si>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</si>
  <si>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</si>
  <si>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</si>
  <si>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</si>
  <si>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</si>
  <si>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</si>
  <si>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</si>
  <si>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</si>
  <si>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</si>
  <si>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</si>
  <si>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</si>
  <si>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</si>
  <si>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</si>
  <si>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</si>
  <si>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</si>
  <si>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</si>
  <si>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</si>
  <si>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</si>
  <si>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</si>
  <si>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</si>
  <si>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</si>
  <si>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</si>
  <si>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</si>
  <si>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</si>
  <si>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</si>
  <si>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</si>
  <si>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</si>
  <si>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</si>
  <si>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</si>
  <si>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</si>
  <si>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</si>
  <si>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</si>
  <si>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</si>
  <si>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</si>
  <si>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</si>
  <si>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</si>
  <si>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</si>
  <si>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</si>
  <si>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</si>
  <si>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</si>
  <si>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</si>
  <si>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</si>
  <si>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</si>
  <si>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</si>
  <si>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</si>
  <si>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</si>
  <si>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</si>
  <si>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</si>
  <si>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</si>
  <si>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</si>
  <si>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</si>
  <si>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</si>
  <si>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</si>
  <si>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</si>
  <si>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</si>
  <si>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</si>
  <si>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</si>
  <si>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</si>
  <si>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</si>
  <si>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</si>
  <si>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</si>
  <si>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</si>
  <si>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</si>
  <si>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</si>
  <si>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</si>
  <si>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</si>
  <si>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</si>
  <si>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</si>
  <si>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</si>
  <si>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</si>
  <si>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</si>
  <si>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</si>
  <si>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</si>
  <si>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</si>
  <si>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</si>
  <si>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</si>
  <si>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</si>
  <si>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</si>
  <si>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</si>
  <si>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</si>
  <si>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</si>
  <si>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</si>
  <si>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</si>
  <si>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</si>
  <si>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</si>
  <si>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</si>
  <si>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</si>
  <si>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</si>
  <si>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</si>
  <si>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</si>
  <si>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</si>
  <si>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</si>
  <si>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</si>
  <si>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</si>
  <si>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</si>
  <si>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</si>
  <si>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</si>
  <si>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</si>
  <si>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</si>
  <si>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</si>
  <si>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</si>
  <si>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</si>
  <si>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</si>
  <si>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</si>
  <si>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</si>
  <si>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</si>
  <si>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</si>
  <si>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</si>
  <si>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</si>
  <si>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</si>
  <si>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</si>
  <si>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</si>
  <si>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</si>
  <si>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</si>
  <si>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</si>
  <si>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</si>
  <si>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</si>
  <si>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</si>
  <si>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</si>
  <si>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</si>
  <si>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</si>
  <si>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</si>
  <si>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</si>
  <si>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</si>
  <si>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</si>
  <si>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</si>
  <si>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</si>
  <si>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</si>
  <si>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</si>
  <si>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</si>
  <si>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</si>
  <si>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</si>
  <si>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</si>
  <si>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</si>
  <si>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</si>
  <si>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</si>
  <si>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</si>
  <si>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</si>
  <si>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</si>
  <si>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</si>
  <si>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</si>
  <si>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</si>
  <si>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</si>
  <si>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</si>
  <si>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</si>
  <si>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</si>
  <si>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</si>
  <si>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</si>
  <si>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</si>
  <si>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</si>
  <si>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</si>
  <si>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</si>
  <si>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</si>
  <si>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</si>
  <si>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</si>
  <si>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</si>
  <si>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</si>
  <si>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</si>
  <si>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</si>
  <si>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</si>
  <si>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</si>
  <si>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</si>
  <si>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</si>
  <si>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</si>
  <si>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</si>
  <si>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</si>
  <si>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</si>
  <si>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</si>
  <si>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</si>
  <si>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</si>
  <si>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</si>
  <si>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</si>
  <si>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</si>
  <si>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</si>
  <si>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</si>
  <si>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</si>
  <si>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</si>
  <si>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</si>
  <si>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</si>
  <si>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</si>
  <si>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</si>
  <si>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</si>
  <si>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</si>
  <si>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</si>
  <si>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</si>
  <si>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</si>
  <si>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</si>
  <si>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</si>
  <si>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</si>
  <si>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</si>
  <si>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</si>
  <si>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</si>
  <si>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</si>
  <si>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</si>
  <si>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</si>
  <si>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</si>
  <si>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</si>
  <si>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</si>
  <si>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</si>
  <si>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</si>
  <si>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</si>
  <si>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</si>
  <si>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</si>
  <si>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</si>
  <si>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</si>
  <si>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</si>
  <si>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</si>
  <si>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</si>
  <si>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</si>
  <si>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</si>
  <si>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</si>
  <si>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</si>
  <si>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</si>
  <si>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</si>
  <si>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</si>
  <si>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</si>
  <si>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</si>
  <si>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</si>
  <si>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</si>
  <si>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</si>
  <si>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</si>
  <si>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</si>
  <si>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</si>
  <si>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</si>
  <si>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</si>
  <si>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</si>
  <si>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</si>
  <si>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</si>
  <si>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</si>
  <si>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</si>
  <si>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</si>
  <si>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</si>
  <si>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</si>
  <si>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</si>
  <si>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</si>
  <si>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</si>
  <si>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</si>
  <si>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</si>
  <si>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</si>
  <si>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</si>
  <si>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</si>
  <si>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</si>
  <si>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</si>
  <si>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</si>
  <si>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</si>
  <si>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</si>
  <si>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</si>
  <si>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</si>
  <si>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</si>
  <si>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</si>
  <si>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</si>
  <si>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</si>
  <si>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</si>
  <si>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</si>
  <si>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</si>
  <si>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</si>
  <si>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</si>
  <si>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</si>
  <si>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</si>
  <si>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</si>
  <si>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</si>
  <si>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</si>
  <si>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</si>
  <si>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</si>
  <si>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</si>
  <si>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</si>
  <si>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</si>
  <si>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</si>
  <si>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</si>
  <si>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</si>
  <si>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</si>
  <si>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</si>
  <si>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</si>
  <si>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</si>
  <si>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</si>
  <si>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</si>
  <si>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</si>
  <si>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</si>
  <si>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</si>
  <si>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</si>
  <si>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</si>
  <si>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</si>
  <si>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</si>
  <si>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</si>
  <si>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</si>
  <si>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</si>
  <si>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</si>
  <si>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</si>
  <si>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</si>
  <si>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</si>
  <si>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</si>
  <si>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</si>
  <si>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</si>
  <si>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</si>
  <si>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</si>
  <si>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</si>
  <si>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</si>
  <si>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</si>
  <si>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</si>
  <si>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</si>
  <si>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</si>
  <si>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</si>
  <si>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</si>
  <si>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</si>
  <si>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</si>
  <si>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</si>
  <si>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</si>
  <si>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</si>
  <si>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</si>
  <si>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</si>
  <si>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</si>
  <si>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</si>
  <si>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</si>
  <si>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</si>
  <si>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</si>
  <si>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</si>
  <si>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</si>
  <si>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</si>
  <si>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</si>
  <si>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</si>
  <si>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</si>
  <si>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</si>
  <si>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</si>
  <si>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</si>
  <si>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</si>
  <si>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</si>
  <si>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</si>
  <si>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</si>
  <si>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</si>
  <si>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</si>
  <si>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</si>
  <si>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</si>
  <si>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</si>
  <si>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</si>
  <si>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</si>
  <si>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</si>
  <si>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</si>
  <si>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</si>
  <si>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</si>
  <si>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</si>
  <si>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</si>
  <si>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</si>
  <si>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</si>
  <si>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</si>
  <si>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</si>
  <si>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</si>
  <si>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</si>
  <si>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</si>
  <si>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</si>
  <si>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</si>
  <si>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</si>
  <si>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</si>
  <si>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</si>
  <si>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</si>
  <si>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</si>
  <si>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</si>
  <si>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</si>
  <si>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</si>
  <si>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</si>
  <si>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</si>
  <si>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</si>
  <si>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</si>
  <si>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</si>
  <si>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</si>
  <si>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</si>
  <si>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</si>
  <si>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</si>
  <si>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</si>
  <si>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</si>
  <si>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</si>
  <si>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</si>
  <si>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</si>
  <si>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</si>
  <si>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</si>
  <si>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</si>
  <si>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</si>
  <si>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</si>
  <si>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</si>
  <si>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</si>
  <si>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</si>
  <si>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</si>
  <si>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</si>
  <si>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</si>
  <si>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</si>
  <si>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</si>
  <si>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</si>
  <si>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</si>
  <si>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</si>
  <si>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</si>
  <si>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</si>
  <si>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</si>
  <si>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</si>
  <si>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</si>
  <si>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</si>
  <si>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</si>
  <si>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</si>
  <si>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</si>
  <si>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</si>
  <si>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</si>
  <si>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</si>
  <si>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</si>
  <si>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</si>
  <si>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</si>
  <si>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</si>
  <si>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</si>
  <si>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</si>
  <si>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</si>
  <si>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</si>
  <si>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</si>
  <si>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</si>
  <si>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</si>
  <si>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</si>
  <si>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</si>
  <si>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</si>
  <si>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</si>
  <si>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</si>
  <si>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</si>
  <si>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</si>
  <si>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</si>
  <si>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</si>
  <si>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</si>
  <si>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</si>
  <si>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</si>
  <si>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</si>
  <si>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</si>
  <si>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</si>
  <si>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</si>
  <si>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</si>
  <si>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</si>
  <si>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</si>
  <si>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</si>
  <si>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</si>
  <si>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</si>
  <si>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</si>
  <si>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</si>
  <si>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</si>
  <si>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</si>
  <si>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</si>
  <si>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</si>
  <si>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</si>
  <si>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</si>
  <si>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</si>
  <si>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</si>
  <si>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</si>
  <si>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</si>
  <si>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</si>
  <si>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</si>
  <si>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</si>
  <si>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</si>
  <si>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</si>
  <si>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</si>
  <si>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</si>
  <si>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</si>
  <si>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</si>
  <si>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</si>
  <si>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</si>
  <si>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</si>
  <si>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</si>
  <si>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</si>
  <si>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</si>
  <si>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</si>
  <si>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</si>
  <si>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</si>
  <si>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</si>
  <si>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</si>
  <si>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</si>
  <si>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</si>
  <si>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</si>
  <si>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</si>
  <si>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</si>
  <si>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</si>
  <si>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</si>
  <si>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</si>
  <si>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</si>
  <si>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</si>
  <si>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</si>
  <si>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</si>
  <si>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</si>
  <si>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</si>
  <si>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</si>
  <si>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</si>
  <si>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</si>
  <si>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</si>
  <si>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</si>
  <si>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</si>
  <si>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</si>
  <si>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</si>
  <si>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</si>
  <si>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</si>
  <si>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</si>
  <si>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</si>
  <si>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</si>
  <si>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</si>
  <si>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</si>
  <si>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</si>
  <si>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</si>
  <si>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</si>
  <si>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</si>
  <si>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</si>
  <si>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</si>
  <si>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</si>
  <si>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</si>
  <si>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</si>
  <si>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</si>
  <si>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</si>
  <si>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</si>
  <si>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</si>
  <si>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</si>
  <si>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</si>
  <si>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</si>
  <si>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</si>
  <si>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</si>
  <si>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</si>
  <si>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</si>
  <si>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</si>
  <si>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</si>
  <si>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</si>
  <si>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</si>
  <si>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</si>
  <si>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</si>
  <si>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</si>
  <si>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</si>
  <si>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</si>
  <si>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</si>
  <si>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</si>
  <si>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</si>
  <si>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</si>
  <si>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</si>
  <si>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</si>
  <si>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</si>
  <si>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</si>
  <si>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</si>
  <si>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</si>
  <si>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</si>
  <si>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</si>
  <si>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</si>
  <si>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</si>
  <si>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</si>
  <si>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</si>
  <si>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</si>
  <si>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</si>
  <si>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</si>
  <si>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</si>
  <si>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</si>
  <si>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</si>
  <si>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</si>
  <si>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</si>
  <si>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</si>
  <si>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</si>
  <si>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</si>
  <si>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</si>
  <si>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</si>
  <si>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</si>
  <si>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</si>
  <si>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</si>
  <si>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</si>
  <si>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</si>
  <si>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</si>
  <si>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</si>
  <si>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</si>
  <si>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</si>
  <si>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</si>
  <si>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</si>
  <si>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</si>
  <si>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</si>
  <si>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</si>
  <si>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</si>
  <si>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</si>
  <si>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</si>
  <si>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</si>
  <si>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</si>
  <si>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</si>
  <si>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</si>
  <si>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</si>
  <si>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</si>
  <si>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</si>
  <si>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</si>
  <si>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</si>
  <si>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</si>
  <si>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</si>
  <si>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</si>
  <si>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</si>
  <si>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</si>
  <si>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</si>
  <si>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</si>
  <si>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</si>
  <si>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</si>
  <si>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</si>
  <si>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</si>
  <si>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</si>
  <si>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</si>
  <si>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</si>
  <si>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</si>
  <si>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</si>
  <si>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</si>
  <si>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</si>
  <si>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</si>
  <si>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</si>
  <si>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</si>
  <si>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</si>
  <si>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</si>
  <si>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</si>
  <si>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</si>
  <si>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</si>
  <si>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</si>
  <si>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</si>
  <si>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</si>
  <si>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</si>
  <si>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</si>
  <si>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</si>
  <si>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</si>
  <si>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</si>
  <si>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</si>
  <si>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</si>
  <si>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</si>
  <si>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</si>
  <si>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</si>
  <si>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</si>
  <si>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</si>
  <si>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</si>
  <si>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</si>
  <si>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</si>
  <si>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</si>
  <si>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</si>
  <si>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</si>
  <si>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</si>
  <si>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</si>
  <si>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</si>
  <si>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</si>
  <si>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</si>
  <si>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</si>
  <si>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</si>
  <si>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</si>
  <si>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</si>
  <si>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</si>
  <si>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</si>
  <si>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</si>
  <si>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</si>
  <si>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</si>
  <si>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</si>
  <si>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</si>
  <si>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</si>
  <si>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</si>
  <si>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</si>
  <si>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</si>
  <si>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</si>
  <si>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</si>
  <si>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</si>
  <si>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</si>
  <si>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</si>
  <si>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</si>
  <si>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</si>
  <si>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</si>
  <si>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</si>
  <si>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</si>
  <si>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</si>
  <si>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</si>
  <si>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</si>
  <si>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</si>
  <si>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</si>
  <si>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</si>
  <si>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</si>
  <si>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</si>
  <si>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</si>
  <si>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</si>
  <si>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</si>
  <si>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</si>
  <si>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</si>
  <si>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</si>
  <si>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</si>
  <si>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</si>
  <si>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</si>
  <si>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</si>
  <si>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</si>
  <si>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</si>
  <si>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</si>
  <si>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</si>
  <si>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</si>
  <si>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</si>
  <si>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</si>
  <si>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</si>
  <si>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</si>
  <si>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</si>
  <si>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</si>
  <si>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</si>
  <si>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</si>
  <si>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</si>
  <si>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</si>
  <si>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</si>
  <si>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</si>
  <si>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</si>
  <si>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</si>
  <si>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</si>
  <si>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</si>
  <si>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</si>
  <si>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</si>
  <si>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</si>
  <si>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</si>
  <si>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</si>
  <si>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</si>
  <si>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</si>
  <si>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</si>
  <si>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</si>
  <si>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</si>
  <si>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</si>
  <si>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</si>
  <si>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</si>
  <si>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</si>
  <si>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</si>
  <si>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</si>
  <si>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</si>
  <si>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</si>
  <si>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</si>
  <si>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</si>
  <si>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</si>
  <si>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</si>
  <si>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</si>
  <si>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</si>
  <si>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</si>
  <si>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</si>
  <si>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</si>
  <si>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</si>
  <si>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</si>
  <si>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</si>
  <si>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</si>
  <si>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</si>
  <si>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</si>
  <si>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</si>
  <si>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</si>
  <si>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</si>
  <si>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</si>
  <si>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</si>
  <si>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</si>
  <si>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</si>
  <si>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</si>
  <si>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</si>
  <si>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</si>
  <si>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</si>
  <si>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</si>
  <si>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</si>
  <si>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</si>
  <si>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</si>
  <si>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</si>
  <si>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</si>
  <si>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</si>
  <si>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</si>
  <si>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</si>
  <si>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</si>
  <si>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</si>
  <si>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</si>
  <si>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</si>
  <si>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</si>
  <si>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</si>
  <si>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</si>
  <si>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</si>
  <si>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</si>
  <si>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</si>
  <si>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</si>
  <si>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</si>
  <si>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</si>
  <si>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</si>
  <si>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</si>
  <si>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</si>
  <si>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</si>
  <si>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</si>
  <si>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</si>
  <si>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</si>
  <si>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</si>
  <si>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</si>
  <si>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</si>
  <si>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</si>
  <si>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</si>
  <si>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</si>
  <si>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</si>
  <si>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</si>
  <si>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</si>
  <si>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</si>
  <si>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</si>
  <si>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</si>
  <si>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</si>
  <si>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</si>
  <si>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</si>
  <si>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</si>
  <si>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</si>
  <si>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</si>
  <si>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</si>
  <si>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</si>
  <si>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</si>
  <si>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</si>
  <si>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</si>
  <si>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</si>
  <si>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</si>
  <si>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</si>
  <si>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</si>
  <si>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</si>
  <si>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</si>
  <si>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</si>
  <si>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</si>
  <si>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</si>
  <si>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</si>
  <si>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</si>
  <si>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</si>
  <si>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</si>
  <si>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</si>
  <si>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</si>
  <si>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</si>
  <si>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</si>
  <si>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</si>
  <si>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</si>
  <si>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</si>
  <si>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</si>
  <si>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</si>
  <si>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</si>
  <si>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</si>
  <si>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</si>
  <si>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</si>
  <si>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</si>
  <si>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</si>
  <si>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</si>
  <si>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</si>
  <si>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</si>
  <si>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</si>
  <si>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</si>
  <si>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</si>
  <si>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</si>
  <si>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</si>
  <si>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</si>
  <si>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</si>
  <si>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</si>
  <si>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</si>
  <si>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</si>
  <si>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</si>
  <si>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</si>
  <si>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</si>
  <si>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</si>
  <si>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</si>
  <si>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</si>
  <si>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</si>
  <si>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</si>
  <si>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</si>
  <si>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</si>
  <si>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</si>
  <si>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</si>
  <si>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</si>
  <si>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</si>
  <si>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</si>
  <si>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</si>
  <si>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</si>
  <si>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</si>
  <si>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</si>
  <si>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</si>
  <si>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</si>
  <si>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</si>
  <si>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</si>
  <si>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</si>
  <si>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</si>
  <si>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</si>
  <si>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</si>
  <si>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</si>
  <si>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</si>
  <si>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</si>
  <si>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</si>
  <si>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</si>
  <si>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</si>
  <si>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</si>
  <si>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</si>
  <si>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</si>
  <si>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</si>
  <si>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</si>
  <si>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</si>
  <si>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</si>
  <si>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</si>
  <si>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</si>
  <si>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</si>
  <si>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</si>
  <si>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</si>
  <si>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</si>
  <si>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</si>
  <si>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</si>
  <si>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</si>
  <si>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</si>
  <si>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</si>
  <si>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</si>
  <si>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</si>
  <si>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</si>
  <si>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</si>
  <si>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</si>
  <si>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</si>
  <si>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</si>
  <si>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</si>
  <si>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</si>
  <si>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</si>
  <si>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</si>
  <si>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</si>
  <si>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</si>
  <si>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</si>
  <si>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</si>
  <si>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</si>
  <si>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</si>
  <si>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</si>
  <si>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</si>
  <si>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</si>
  <si>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</si>
  <si>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</si>
  <si>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</si>
  <si>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</si>
  <si>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</si>
  <si>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</si>
  <si>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</si>
  <si>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</si>
  <si>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</si>
  <si>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</si>
  <si>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</si>
  <si>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</si>
  <si>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</si>
  <si>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</si>
  <si>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</si>
  <si>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</si>
  <si>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</si>
  <si>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</si>
  <si>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</si>
  <si>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</si>
  <si>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</si>
  <si>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</si>
  <si>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</si>
  <si>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</si>
  <si>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</si>
  <si>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</si>
  <si>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</si>
  <si>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</si>
  <si>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</si>
  <si>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</si>
  <si>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</si>
  <si>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</si>
  <si>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</si>
  <si>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</si>
  <si>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</si>
  <si>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</si>
  <si>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</si>
  <si>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</si>
  <si>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</si>
  <si>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</si>
  <si>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</si>
  <si>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</si>
  <si>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</si>
  <si>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</si>
  <si>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</si>
  <si>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</si>
  <si>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</si>
  <si>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</si>
  <si>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</si>
  <si>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</si>
  <si>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</si>
  <si>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</si>
  <si>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</si>
  <si>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</si>
  <si>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</si>
  <si>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</si>
  <si>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</si>
  <si>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</si>
  <si>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</si>
  <si>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</si>
  <si>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</si>
  <si>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</si>
  <si>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</si>
  <si>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</si>
  <si>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</si>
  <si>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</si>
  <si>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</si>
  <si>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</si>
  <si>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</si>
  <si>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</si>
  <si>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</si>
  <si>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</si>
  <si>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</si>
  <si>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</si>
  <si>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</si>
  <si>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</si>
  <si>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</si>
  <si>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</si>
  <si>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</si>
  <si>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</si>
  <si>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</si>
  <si>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</si>
  <si>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</si>
  <si>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</si>
  <si>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</si>
  <si>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</si>
  <si>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</si>
  <si>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</si>
  <si>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</si>
  <si>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</si>
  <si>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</si>
  <si>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</si>
  <si>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</si>
  <si>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</si>
  <si>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</si>
  <si>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</si>
  <si>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</si>
  <si>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</si>
  <si>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</si>
  <si>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</si>
  <si>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</si>
  <si>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</si>
  <si>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</si>
  <si>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</si>
  <si>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</si>
  <si>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</si>
  <si>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</si>
  <si>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</si>
  <si>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</si>
  <si>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</si>
  <si>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</si>
  <si>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</si>
  <si>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</si>
  <si>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</si>
  <si>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</si>
  <si>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</si>
  <si>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</si>
  <si>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</si>
  <si>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</si>
  <si>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</si>
  <si>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</si>
  <si>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</si>
  <si>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</si>
  <si>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</si>
  <si>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</si>
  <si>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</si>
  <si>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</si>
  <si>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</si>
  <si>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</si>
  <si>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</si>
  <si>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</si>
  <si>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</si>
  <si>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</si>
  <si>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</si>
  <si>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</si>
  <si>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</si>
  <si>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</si>
  <si>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</si>
  <si>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</si>
  <si>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</si>
  <si>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</si>
  <si>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</si>
  <si>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</si>
  <si>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</si>
  <si>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</si>
  <si>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</si>
  <si>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</si>
  <si>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</si>
  <si>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</si>
  <si>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</si>
  <si>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</si>
  <si>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</si>
  <si>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</si>
  <si>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</si>
  <si>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</si>
  <si>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</si>
  <si>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</si>
  <si>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</si>
  <si>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</si>
  <si>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</si>
  <si>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</si>
  <si>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</si>
  <si>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</si>
  <si>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</si>
  <si>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</si>
  <si>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</si>
  <si>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</si>
  <si>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</si>
  <si>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</si>
  <si>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</si>
  <si>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</si>
  <si>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</si>
  <si>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</si>
  <si>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</si>
  <si>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</si>
  <si>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</si>
  <si>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</si>
  <si>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</si>
  <si>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</si>
  <si>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</si>
  <si>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</si>
  <si>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</si>
  <si>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</si>
  <si>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</si>
  <si>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</si>
  <si>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</si>
  <si>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</si>
  <si>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</si>
  <si>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</si>
  <si>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</si>
  <si>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</si>
  <si>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</si>
  <si>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</si>
  <si>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</si>
  <si>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</si>
  <si>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</si>
  <si>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</si>
  <si>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</si>
  <si>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</si>
  <si>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</si>
  <si>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</si>
  <si>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</si>
  <si>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</si>
  <si>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</si>
  <si>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</si>
  <si>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</si>
  <si>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</si>
  <si>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</si>
  <si>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</si>
  <si>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</si>
  <si>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</si>
  <si>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</si>
  <si>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</si>
  <si>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</si>
  <si>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</si>
  <si>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</si>
  <si>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</si>
  <si>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</si>
  <si>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</si>
  <si>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</si>
  <si>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</si>
  <si>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</si>
  <si>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</si>
  <si>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</si>
  <si>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</si>
  <si>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</si>
  <si>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</si>
  <si>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</si>
  <si>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</si>
  <si>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</si>
  <si>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</si>
  <si>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</si>
  <si>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</si>
  <si>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</si>
  <si>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</si>
  <si>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</si>
  <si>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</si>
  <si>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</si>
  <si>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</si>
  <si>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</si>
  <si>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</si>
  <si>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</si>
  <si>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</si>
  <si>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</si>
  <si>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</si>
  <si>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</si>
  <si>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</si>
  <si>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</si>
  <si>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</si>
  <si>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</si>
  <si>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</si>
  <si>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</si>
  <si>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</si>
  <si>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</si>
  <si>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</si>
  <si>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</si>
  <si>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</si>
  <si>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</si>
  <si>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</si>
  <si>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</si>
  <si>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</si>
  <si>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</si>
  <si>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</si>
  <si>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</si>
  <si>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</si>
  <si>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</si>
  <si>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</si>
  <si>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</si>
  <si>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</si>
  <si>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</si>
  <si>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</si>
  <si>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</si>
  <si>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</si>
  <si>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</si>
  <si>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</si>
  <si>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</si>
  <si>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</si>
  <si>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</si>
  <si>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</si>
  <si>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</si>
  <si>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</si>
  <si>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</si>
  <si>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</si>
  <si>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</si>
  <si>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</si>
  <si>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</si>
  <si>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</si>
  <si>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</si>
  <si>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</si>
  <si>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</si>
  <si>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</si>
  <si>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</si>
  <si>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</si>
  <si>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</si>
  <si>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</si>
  <si>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</si>
  <si>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</si>
  <si>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</si>
  <si>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</si>
  <si>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</si>
  <si>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</si>
  <si>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</si>
  <si>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</si>
  <si>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</si>
  <si>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</si>
  <si>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</si>
  <si>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</si>
  <si>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</si>
  <si>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</si>
  <si>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</si>
  <si>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</si>
  <si>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</si>
  <si>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</si>
  <si>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</si>
  <si>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</si>
  <si>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</si>
  <si>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</si>
  <si>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</si>
  <si>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</si>
  <si>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</si>
  <si>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</si>
  <si>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</si>
  <si>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</si>
  <si>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</si>
  <si>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</si>
  <si>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</si>
  <si>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</si>
  <si>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</si>
  <si>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</si>
  <si>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</si>
  <si>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</si>
  <si>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</si>
  <si>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</si>
  <si>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</si>
  <si>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</si>
  <si>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</si>
  <si>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</si>
  <si>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</si>
  <si>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</si>
  <si>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</si>
  <si>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</si>
  <si>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</si>
  <si>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</si>
  <si>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</si>
  <si>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</si>
  <si>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</si>
  <si>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</si>
  <si>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</si>
  <si>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</si>
  <si>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</si>
  <si>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</si>
  <si>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</si>
  <si>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</si>
  <si>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</si>
  <si>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</si>
  <si>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</si>
  <si>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</si>
  <si>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</si>
  <si>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</si>
  <si>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</si>
  <si>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</si>
  <si>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</si>
  <si>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</si>
  <si>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</si>
  <si>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</si>
  <si>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</si>
  <si>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</si>
  <si>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</si>
  <si>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</si>
  <si>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</si>
  <si>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</si>
  <si>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</si>
  <si>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</si>
  <si>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</si>
  <si>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</si>
  <si>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</si>
  <si>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</si>
  <si>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</si>
  <si>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</si>
  <si>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</si>
  <si>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</si>
  <si>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</si>
  <si>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</si>
  <si>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</si>
  <si>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</si>
  <si>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</si>
  <si>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</si>
  <si>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</si>
  <si>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</si>
  <si>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</si>
  <si>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</si>
  <si>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</si>
  <si>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</si>
  <si>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</si>
  <si>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</si>
  <si>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</si>
  <si>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</si>
  <si>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</si>
  <si>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</si>
  <si>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</si>
  <si>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</si>
  <si>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</si>
  <si>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</si>
  <si>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</si>
  <si>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</si>
  <si>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</si>
  <si>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</si>
  <si>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</si>
  <si>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</si>
  <si>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</si>
  <si>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</si>
  <si>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</si>
  <si>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</si>
  <si>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</si>
  <si>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</si>
  <si>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</si>
  <si>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</si>
  <si>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</si>
  <si>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</si>
  <si>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</si>
  <si>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</si>
  <si>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</si>
  <si>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</si>
  <si>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</si>
  <si>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</si>
  <si>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</si>
  <si>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</si>
  <si>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</si>
  <si>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</si>
  <si>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</si>
  <si>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</si>
  <si>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</si>
  <si>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</si>
  <si>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</si>
  <si>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</si>
  <si>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</si>
  <si>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</si>
  <si>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</si>
  <si>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</si>
  <si>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</si>
  <si>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</si>
  <si>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</si>
  <si>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</si>
  <si>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</si>
  <si>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</si>
  <si>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</si>
  <si>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</si>
  <si>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</si>
  <si>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</si>
  <si>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</si>
  <si>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</si>
  <si>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</si>
  <si>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</si>
  <si>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</si>
  <si>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</si>
  <si>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</si>
  <si>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</si>
  <si>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</si>
  <si>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</si>
  <si>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</si>
  <si>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</si>
  <si>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</si>
  <si>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</si>
  <si>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</si>
  <si>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</si>
  <si>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</si>
  <si>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</si>
  <si>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</si>
  <si>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</si>
  <si>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</si>
  <si>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</si>
  <si>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</si>
  <si>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</si>
  <si>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</si>
  <si>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</si>
  <si>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</si>
  <si>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</si>
  <si>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</si>
  <si>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</si>
  <si>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</si>
  <si>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</si>
  <si>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</si>
  <si>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</si>
  <si>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</si>
  <si>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</si>
  <si>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</si>
  <si>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</si>
  <si>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</si>
  <si>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</si>
  <si>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</si>
  <si>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</si>
  <si>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</si>
  <si>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</si>
  <si>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</si>
  <si>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</si>
  <si>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</si>
  <si>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</si>
  <si>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</si>
  <si>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</si>
  <si>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</si>
  <si>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</si>
  <si>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</si>
  <si>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</si>
  <si>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</si>
  <si>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</si>
  <si>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</si>
  <si>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</si>
  <si>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</si>
  <si>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</si>
  <si>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</si>
  <si>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</si>
  <si>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</si>
  <si>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</si>
  <si>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</si>
  <si>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</si>
  <si>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</si>
  <si>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</si>
  <si>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</si>
  <si>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</si>
  <si>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</si>
  <si>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</si>
  <si>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</si>
  <si>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</si>
  <si>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</si>
  <si>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</si>
  <si>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</si>
  <si>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</si>
  <si>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</si>
  <si>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</si>
  <si>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</si>
  <si>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</si>
  <si>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</si>
  <si>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</si>
  <si>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</si>
  <si>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</si>
  <si>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</si>
  <si>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</si>
  <si>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</si>
  <si>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</si>
  <si>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</si>
  <si>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</si>
  <si>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</si>
  <si>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</si>
  <si>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</si>
  <si>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</si>
  <si>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</si>
  <si>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</si>
  <si>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</si>
  <si>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</si>
  <si>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</si>
  <si>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</si>
  <si>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</si>
  <si>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</si>
  <si>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</si>
  <si>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</si>
  <si>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</si>
  <si>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</si>
  <si>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</si>
  <si>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</si>
  <si>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</si>
  <si>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</si>
  <si>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</si>
  <si>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</si>
  <si>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</si>
  <si>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</si>
  <si>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</si>
  <si>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</si>
  <si>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</si>
  <si>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</si>
  <si>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</si>
  <si>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</si>
  <si>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</si>
  <si>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</si>
  <si>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</si>
  <si>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</si>
  <si>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</si>
  <si>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</si>
  <si>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</si>
  <si>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</si>
  <si>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</si>
  <si>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</si>
  <si>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</si>
  <si>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</si>
  <si>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</si>
  <si>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</si>
  <si>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</si>
  <si>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</si>
  <si>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</si>
  <si>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</si>
  <si>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</si>
  <si>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</si>
  <si>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</si>
  <si>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</si>
  <si>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</si>
  <si>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</si>
  <si>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</si>
  <si>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</si>
  <si>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</si>
  <si>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</si>
  <si>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</si>
  <si>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</si>
  <si>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</si>
  <si>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</si>
  <si>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</si>
  <si>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</si>
  <si>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</si>
  <si>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</si>
  <si>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</si>
  <si>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</si>
  <si>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</si>
  <si>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</si>
  <si>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</si>
  <si>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</si>
  <si>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</si>
  <si>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</si>
  <si>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</si>
  <si>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</si>
  <si>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</si>
  <si>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</si>
  <si>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</si>
  <si>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</si>
  <si>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</si>
  <si>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</si>
  <si>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</si>
  <si>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</si>
  <si>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</si>
  <si>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</si>
  <si>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</si>
  <si>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</si>
  <si>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</si>
  <si>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</si>
  <si>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</si>
  <si>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</si>
  <si>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</si>
  <si>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</si>
  <si>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</si>
  <si>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</si>
  <si>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</si>
  <si>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</si>
  <si>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</si>
  <si>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</si>
  <si>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</si>
  <si>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</si>
  <si>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</si>
  <si>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</si>
  <si>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</si>
  <si>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</si>
  <si>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</si>
  <si>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</si>
  <si>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</si>
  <si>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</si>
  <si>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</si>
  <si>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</si>
  <si>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</si>
  <si>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</si>
  <si>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</si>
  <si>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</si>
  <si>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</si>
  <si>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</si>
  <si>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</si>
  <si>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</si>
  <si>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</si>
  <si>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</si>
  <si>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</si>
  <si>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</si>
  <si>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</si>
  <si>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</si>
  <si>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</si>
  <si>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</si>
  <si>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</si>
  <si>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</si>
  <si>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</si>
  <si>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</si>
  <si>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</si>
  <si>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</si>
  <si>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</si>
  <si>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</si>
  <si>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</si>
  <si>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</si>
  <si>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</si>
  <si>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</si>
  <si>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</si>
  <si>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</si>
  <si>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</si>
  <si>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</si>
  <si>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</si>
  <si>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</si>
  <si>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</si>
  <si>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</si>
  <si>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</si>
  <si>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</si>
  <si>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</si>
  <si>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</si>
  <si>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</si>
  <si>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</si>
  <si>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</si>
  <si>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</si>
  <si>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</si>
  <si>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</si>
  <si>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</si>
  <si>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</si>
  <si>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</si>
  <si>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</si>
  <si>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</si>
  <si>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</si>
  <si>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</si>
  <si>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</si>
  <si>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</si>
  <si>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</si>
  <si>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</si>
  <si>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</si>
  <si>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</si>
  <si>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</si>
  <si>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</si>
  <si>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</si>
  <si>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</si>
  <si>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</si>
  <si>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</si>
  <si>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</si>
  <si>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</si>
  <si>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</si>
  <si>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</si>
  <si>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</si>
  <si>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</si>
  <si>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</si>
  <si>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</si>
  <si>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</si>
  <si>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</si>
  <si>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</si>
  <si>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</si>
  <si>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</si>
  <si>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</si>
  <si>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</si>
  <si>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</si>
  <si>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</si>
  <si>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</si>
  <si>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</si>
  <si>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</si>
  <si>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</si>
  <si>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</si>
  <si>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</si>
  <si>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</si>
  <si>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</si>
  <si>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</si>
  <si>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</si>
  <si>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</si>
  <si>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</si>
  <si>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</si>
  <si>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</si>
  <si>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</si>
  <si>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</si>
  <si>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</si>
  <si>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</si>
  <si>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</si>
  <si>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</si>
  <si>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</si>
  <si>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</si>
  <si>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</si>
  <si>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</si>
  <si>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</si>
  <si>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</si>
  <si>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</si>
  <si>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</si>
  <si>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</si>
  <si>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</si>
  <si>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</si>
  <si>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</si>
  <si>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</si>
  <si>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</si>
  <si>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</si>
  <si>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</si>
  <si>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</si>
  <si>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</si>
  <si>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</si>
  <si>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</si>
  <si>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</si>
  <si>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</si>
  <si>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</si>
  <si>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</si>
  <si>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</si>
  <si>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</si>
  <si>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</si>
  <si>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</si>
  <si>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</si>
  <si>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</si>
  <si>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</si>
  <si>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</si>
  <si>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</si>
  <si>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</si>
  <si>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</si>
  <si>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</si>
  <si>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</si>
  <si>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</si>
  <si>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</si>
  <si>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</si>
  <si>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</si>
  <si>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</si>
  <si>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</si>
  <si>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</si>
  <si>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</si>
  <si>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</si>
  <si>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</si>
  <si>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</si>
  <si>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</si>
  <si>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</si>
  <si>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</si>
  <si>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</si>
  <si>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</si>
  <si>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</si>
  <si>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</si>
  <si>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</si>
  <si>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</si>
  <si>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</si>
  <si>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</si>
  <si>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</si>
  <si>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</si>
  <si>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</si>
  <si>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</si>
  <si>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</si>
  <si>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</si>
  <si>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</si>
  <si>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</si>
  <si>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</si>
  <si>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</si>
  <si>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</si>
  <si>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</si>
  <si>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</si>
  <si>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</si>
  <si>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</si>
  <si>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</si>
  <si>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</si>
  <si>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</si>
  <si>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</si>
  <si>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</si>
  <si>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</si>
  <si>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</si>
  <si>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</si>
  <si>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</si>
  <si>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</si>
  <si>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</si>
  <si>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</si>
  <si>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</si>
  <si>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</si>
  <si>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</si>
  <si>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</si>
  <si>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</si>
  <si>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</si>
  <si>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</si>
  <si>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</si>
  <si>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</si>
  <si>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</si>
  <si>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</si>
  <si>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</si>
  <si>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</si>
  <si>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</si>
  <si>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</si>
  <si>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</si>
  <si>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</si>
  <si>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</si>
  <si>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</si>
  <si>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</si>
  <si>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</si>
  <si>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</si>
  <si>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</si>
  <si>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</si>
  <si>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</si>
  <si>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</si>
  <si>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</si>
  <si>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</si>
  <si>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</si>
  <si>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</si>
  <si>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</si>
  <si>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</si>
  <si>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</si>
  <si>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</si>
  <si>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</si>
  <si>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</si>
  <si>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</si>
  <si>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</si>
  <si>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</si>
  <si>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</si>
  <si>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</si>
  <si>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</si>
  <si>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</si>
  <si>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</si>
  <si>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</si>
  <si>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</si>
  <si>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</si>
  <si>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</si>
  <si>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</si>
  <si>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</si>
  <si>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</si>
  <si>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</si>
  <si>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</si>
  <si>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</si>
  <si>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</si>
  <si>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</si>
  <si>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</si>
  <si>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</si>
  <si>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</si>
  <si>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</si>
  <si>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</si>
  <si>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</si>
  <si>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</si>
  <si>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</si>
  <si>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</si>
  <si>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</si>
  <si>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</si>
  <si>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</si>
  <si>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</si>
  <si>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</si>
  <si>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</si>
  <si>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</si>
  <si>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</si>
  <si>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</si>
  <si>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</si>
  <si>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</si>
  <si>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</si>
  <si>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</si>
  <si>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</si>
  <si>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</si>
  <si>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</si>
  <si>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</si>
  <si>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</si>
  <si>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</si>
  <si>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</si>
  <si>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</si>
  <si>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</si>
  <si>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</si>
  <si>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</si>
  <si>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</si>
  <si>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</si>
  <si>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</si>
  <si>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</si>
  <si>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</si>
  <si>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</si>
  <si>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</si>
  <si>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</si>
  <si>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</si>
  <si>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</si>
  <si>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</si>
  <si>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</si>
  <si>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</si>
  <si>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</si>
  <si>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</si>
  <si>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</si>
  <si>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</si>
  <si>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</si>
  <si>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</si>
  <si>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</si>
  <si>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</si>
  <si>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</si>
  <si>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</si>
  <si>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</si>
  <si>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</si>
  <si>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</si>
  <si>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</si>
  <si>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</si>
  <si>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</si>
  <si>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</si>
  <si>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</si>
  <si>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</si>
  <si>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</si>
  <si>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</si>
  <si>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</si>
  <si>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</si>
  <si>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</si>
  <si>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</si>
  <si>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</si>
  <si>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</si>
  <si>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</si>
  <si>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</si>
  <si>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</si>
  <si>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</si>
  <si>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</si>
  <si>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</si>
  <si>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</si>
  <si>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</si>
  <si>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</si>
  <si>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</si>
  <si>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</si>
  <si>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</si>
  <si>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</si>
  <si>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</si>
  <si>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</si>
  <si>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</si>
  <si>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</si>
  <si>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</si>
  <si>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</si>
  <si>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</si>
  <si>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</si>
  <si>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</si>
  <si>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</si>
  <si>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</si>
  <si>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</si>
  <si>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</si>
  <si>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</si>
  <si>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</si>
  <si>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</si>
  <si>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</si>
  <si>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</si>
  <si>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</si>
  <si>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</si>
  <si>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</si>
  <si>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</si>
  <si>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</si>
  <si>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</si>
  <si>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</si>
  <si>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</si>
  <si>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</si>
  <si>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</si>
  <si>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</si>
  <si>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</si>
  <si>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</si>
  <si>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</si>
  <si>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</si>
  <si>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</si>
  <si>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</si>
  <si>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</si>
  <si>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</si>
  <si>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</si>
  <si>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</si>
  <si>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</si>
  <si>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</si>
  <si>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</si>
  <si>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</si>
  <si>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</si>
  <si>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</si>
  <si>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</si>
  <si>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</si>
  <si>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</si>
  <si>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</si>
  <si>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</si>
  <si>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</si>
  <si>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</si>
  <si>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</si>
  <si>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</si>
  <si>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</si>
  <si>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</si>
  <si>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</si>
  <si>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</si>
  <si>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</si>
  <si>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</si>
  <si>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</si>
  <si>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</si>
  <si>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</si>
  <si>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</si>
  <si>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</si>
  <si>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</si>
  <si>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</si>
  <si>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</si>
  <si>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</si>
  <si>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</si>
  <si>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</si>
  <si>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</si>
  <si>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</si>
  <si>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</si>
  <si>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</si>
  <si>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</si>
  <si>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</si>
  <si>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</si>
  <si>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</si>
  <si>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</si>
  <si>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</si>
  <si>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</si>
  <si>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</si>
  <si>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</si>
  <si>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</si>
  <si>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</si>
  <si>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</si>
  <si>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</si>
  <si>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</si>
  <si>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</si>
  <si>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</si>
  <si>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</si>
  <si>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</si>
  <si>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</si>
  <si>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</si>
  <si>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</si>
  <si>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</si>
  <si>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</si>
  <si>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</si>
  <si>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</si>
  <si>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</si>
  <si>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</si>
  <si>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</si>
  <si>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</si>
  <si>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</si>
  <si>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</si>
  <si>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</si>
  <si>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</si>
  <si>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</si>
  <si>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</si>
  <si>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</si>
  <si>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</si>
  <si>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</si>
  <si>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</si>
  <si>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</si>
  <si>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</si>
  <si>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</si>
  <si>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</si>
  <si>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</si>
  <si>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</si>
  <si>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</si>
  <si>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</si>
  <si>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</si>
  <si>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</si>
  <si>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</si>
  <si>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</si>
  <si>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</si>
  <si>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</si>
  <si>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</si>
  <si>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</si>
  <si>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</si>
  <si>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</si>
  <si>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</si>
  <si>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</si>
  <si>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</si>
  <si>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</si>
  <si>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</si>
  <si>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</si>
  <si>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</si>
  <si>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</si>
  <si>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</si>
  <si>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</si>
  <si>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</si>
  <si>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</si>
  <si>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</si>
  <si>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</si>
  <si>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</si>
  <si>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</si>
  <si>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</si>
  <si>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</si>
  <si>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</si>
  <si>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</si>
  <si>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</si>
  <si>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</si>
  <si>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</si>
  <si>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</si>
  <si>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</si>
  <si>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</si>
  <si>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</si>
  <si>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</si>
  <si>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</si>
  <si>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</si>
  <si>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</si>
  <si>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</si>
  <si>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</si>
  <si>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</si>
  <si>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</si>
  <si>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</si>
  <si>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</si>
  <si>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</si>
  <si>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</si>
  <si>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</si>
  <si>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</si>
  <si>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</si>
  <si>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</si>
  <si>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</si>
  <si>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</si>
  <si>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</si>
  <si>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</si>
  <si>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</si>
  <si>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</si>
  <si>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</si>
  <si>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</si>
  <si>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</si>
  <si>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</si>
  <si>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</si>
  <si>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</si>
  <si>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</si>
  <si>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</si>
  <si>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</si>
  <si>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</si>
  <si>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</si>
  <si>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</si>
  <si>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</si>
  <si>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</si>
  <si>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</si>
  <si>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</si>
  <si>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</si>
  <si>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</si>
  <si>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</si>
  <si>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</si>
  <si>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</si>
  <si>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</si>
  <si>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</si>
  <si>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</si>
  <si>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</si>
  <si>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</si>
  <si>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</si>
  <si>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</si>
  <si>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</si>
  <si>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</si>
  <si>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</si>
  <si>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</si>
  <si>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</si>
  <si>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</si>
  <si>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</si>
  <si>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</si>
  <si>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</si>
  <si>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</si>
  <si>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</si>
  <si>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</si>
  <si>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</si>
  <si>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</si>
  <si>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</si>
  <si>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</si>
  <si>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</si>
  <si>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</si>
  <si>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</si>
  <si>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</si>
  <si>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</si>
  <si>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</si>
  <si>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</si>
  <si>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</si>
  <si>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</si>
  <si>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</si>
  <si>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</si>
  <si>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</si>
  <si>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</si>
  <si>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</si>
  <si>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</si>
  <si>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</si>
  <si>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</si>
  <si>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</si>
  <si>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</si>
  <si>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</si>
  <si>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</si>
  <si>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</si>
  <si>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</si>
  <si>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</si>
  <si>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</si>
  <si>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</si>
  <si>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</si>
  <si>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</si>
  <si>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</si>
  <si>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</si>
  <si>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</si>
  <si>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</si>
  <si>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</si>
  <si>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</si>
  <si>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</si>
  <si>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</si>
  <si>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</si>
  <si>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</si>
  <si>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</si>
  <si>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</si>
  <si>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</si>
  <si>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</si>
  <si>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</si>
  <si>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</si>
  <si>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</si>
  <si>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</si>
  <si>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</si>
  <si>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</si>
  <si>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</si>
  <si>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</si>
  <si>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</si>
  <si>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</si>
  <si>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</si>
  <si>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</si>
  <si>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</si>
  <si>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</si>
  <si>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</si>
  <si>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</si>
  <si>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</si>
  <si>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</si>
  <si>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</si>
  <si>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</si>
  <si>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</si>
  <si>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</si>
  <si>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</si>
  <si>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</si>
  <si>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</si>
  <si>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</si>
  <si>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</si>
  <si>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</si>
  <si>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</si>
  <si>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</si>
  <si>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</si>
  <si>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</si>
  <si>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</si>
  <si>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</si>
  <si>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</si>
  <si>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</si>
  <si>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</si>
  <si>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</si>
  <si>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</si>
  <si>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</si>
  <si>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</si>
  <si>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</si>
  <si>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</si>
  <si>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</si>
  <si>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</si>
  <si>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</si>
  <si>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</si>
  <si>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</si>
  <si>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</si>
  <si>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</si>
  <si>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</si>
  <si>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</si>
  <si>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</si>
  <si>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</si>
  <si>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</si>
  <si>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</si>
  <si>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</si>
  <si>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</si>
  <si>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</si>
  <si>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</si>
  <si>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</si>
  <si>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</si>
  <si>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</si>
  <si>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</si>
  <si>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</si>
  <si>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</si>
  <si>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</si>
  <si>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</si>
  <si>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</si>
  <si>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</si>
  <si>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</si>
  <si>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</si>
  <si>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</si>
  <si>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</si>
  <si>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</si>
  <si>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</si>
  <si>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</si>
  <si>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</si>
  <si>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</si>
  <si>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</si>
  <si>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</si>
  <si>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</si>
  <si>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</si>
  <si>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</si>
  <si>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</si>
  <si>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</si>
  <si>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</si>
  <si>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</si>
  <si>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</si>
  <si>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</si>
  <si>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</si>
  <si>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</si>
  <si>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</si>
  <si>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</si>
  <si>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</si>
  <si>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</si>
  <si>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</si>
  <si>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</si>
  <si>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</si>
  <si>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</si>
  <si>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</si>
  <si>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</si>
  <si>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</si>
  <si>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</si>
  <si>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</si>
  <si>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</si>
  <si>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</si>
  <si>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</si>
  <si>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</si>
  <si>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</si>
  <si>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</si>
  <si>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</si>
  <si>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</si>
  <si>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</si>
  <si>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</si>
  <si>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</si>
  <si>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</si>
  <si>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</si>
  <si>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</si>
  <si>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</si>
  <si>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</si>
  <si>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</si>
  <si>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</si>
  <si>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</si>
  <si>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</si>
  <si>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</si>
  <si>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</si>
  <si>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</si>
  <si>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</si>
  <si>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</si>
  <si>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</si>
  <si>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</si>
  <si>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</si>
  <si>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</si>
  <si>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</si>
  <si>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</si>
  <si>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</si>
  <si>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</si>
  <si>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</si>
  <si>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</si>
  <si>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</si>
  <si>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</si>
  <si>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</si>
  <si>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</si>
  <si>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</si>
  <si>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</si>
  <si>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</si>
  <si>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</si>
  <si>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</si>
  <si>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</si>
  <si>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</si>
  <si>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</si>
  <si>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</si>
  <si>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</si>
  <si>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</si>
  <si>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</si>
  <si>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</si>
  <si>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</si>
  <si>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</si>
  <si>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</si>
  <si>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</si>
  <si>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</si>
  <si>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</si>
  <si>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</si>
  <si>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</si>
  <si>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</si>
  <si>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</si>
  <si>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</si>
  <si>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</si>
  <si>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</si>
  <si>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</si>
  <si>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</si>
  <si>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</si>
  <si>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</si>
  <si>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</si>
  <si>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</si>
  <si>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</si>
  <si>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</si>
  <si>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</si>
  <si>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</si>
  <si>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</si>
  <si>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</si>
  <si>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</si>
  <si>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</si>
  <si>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</si>
  <si>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</si>
  <si>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</si>
  <si>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</si>
  <si>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</si>
  <si>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</si>
  <si>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</si>
  <si>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</si>
  <si>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</si>
  <si>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</si>
  <si>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</si>
  <si>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</si>
  <si>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</si>
  <si>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</si>
  <si>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</si>
  <si>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</si>
  <si>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</si>
  <si>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</si>
  <si>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</si>
  <si>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</si>
  <si>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</si>
  <si>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</si>
  <si>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</si>
  <si>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</si>
  <si>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</si>
  <si>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</si>
  <si>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</si>
  <si>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</si>
  <si>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</si>
  <si>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</si>
  <si>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</si>
  <si>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</si>
  <si>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</si>
  <si>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</si>
  <si>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</si>
  <si>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</si>
  <si>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</si>
  <si>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</si>
  <si>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</si>
  <si>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</si>
  <si>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</si>
  <si>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</si>
  <si>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</si>
  <si>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</si>
  <si>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</si>
  <si>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</si>
  <si>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</si>
  <si>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</si>
  <si>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</si>
  <si>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</si>
  <si>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</si>
  <si>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</si>
  <si>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</si>
  <si>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</si>
  <si>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</si>
  <si>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</si>
  <si>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</si>
  <si>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</si>
  <si>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</si>
  <si>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</si>
  <si>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</si>
  <si>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</si>
  <si>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</si>
  <si>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</si>
  <si>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</si>
  <si>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</si>
  <si>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</si>
  <si>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</si>
  <si>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</si>
  <si>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</si>
  <si>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</si>
  <si>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</si>
  <si>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</si>
  <si>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</si>
  <si>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</si>
  <si>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</si>
  <si>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</si>
  <si>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</si>
  <si>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</si>
  <si>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</si>
  <si>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</si>
  <si>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</si>
  <si>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</si>
  <si>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</si>
  <si>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</si>
  <si>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</si>
  <si>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</si>
  <si>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</si>
  <si>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</si>
  <si>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</si>
  <si>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</si>
  <si>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</si>
  <si>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</si>
  <si>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</si>
  <si>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</si>
  <si>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</si>
  <si>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</si>
  <si>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</si>
  <si>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</si>
  <si>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</si>
  <si>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</si>
  <si>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</si>
  <si>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</si>
  <si>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</si>
  <si>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</si>
  <si>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</si>
  <si>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</si>
  <si>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</si>
  <si>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</si>
  <si>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</si>
  <si>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</si>
  <si>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</si>
  <si>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</si>
  <si>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</si>
  <si>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</si>
  <si>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</si>
  <si>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</si>
  <si>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</si>
  <si>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</si>
  <si>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</si>
  <si>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</si>
  <si>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</si>
  <si>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</si>
  <si>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</si>
  <si>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</si>
  <si>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</si>
  <si>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</si>
  <si>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</si>
  <si>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</si>
  <si>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</si>
  <si>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</si>
  <si>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</si>
  <si>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</si>
  <si>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</si>
  <si>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</si>
  <si>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</si>
  <si>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</si>
  <si>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</si>
  <si>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</si>
  <si>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</si>
  <si>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</si>
  <si>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</si>
  <si>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</si>
  <si>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</si>
  <si>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</si>
  <si>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</si>
  <si>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</si>
  <si>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</si>
  <si>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</si>
  <si>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</si>
  <si>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</si>
  <si>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</si>
  <si>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</si>
  <si>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</si>
  <si>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</si>
  <si>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</si>
  <si>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</si>
  <si>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</si>
  <si>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</si>
  <si>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</si>
  <si>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</si>
  <si>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</si>
  <si>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</si>
  <si>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</si>
  <si>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</si>
  <si>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</si>
  <si>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</si>
  <si>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</si>
  <si>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</si>
  <si>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</si>
  <si>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</si>
  <si>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</si>
  <si>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</si>
  <si>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</si>
  <si>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</si>
  <si>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</si>
  <si>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</si>
  <si>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</si>
  <si>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</si>
  <si>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</si>
  <si>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</si>
  <si>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</si>
  <si>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</si>
  <si>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</si>
  <si>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</si>
  <si>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</si>
  <si>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</si>
  <si>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</si>
  <si>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</si>
  <si>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</si>
  <si>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</si>
  <si>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</si>
  <si>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</si>
  <si>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</si>
  <si>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</si>
  <si>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</si>
  <si>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</si>
  <si>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</si>
  <si>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</si>
  <si>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</si>
  <si>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</si>
  <si>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</si>
  <si>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</si>
  <si>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</si>
  <si>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</si>
  <si>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</si>
  <si>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</si>
  <si>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</si>
  <si>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</si>
  <si>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</si>
  <si>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</si>
  <si>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</si>
  <si>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</si>
  <si>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</si>
  <si>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</si>
  <si>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</si>
  <si>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</si>
  <si>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</si>
  <si>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</si>
  <si>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</si>
  <si>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</si>
  <si>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</si>
  <si>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</si>
  <si>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</si>
  <si>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</si>
  <si>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</si>
  <si>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</si>
  <si>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</si>
  <si>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</si>
  <si>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</si>
  <si>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</si>
  <si>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</si>
  <si>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</si>
  <si>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</si>
  <si>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</si>
  <si>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</si>
  <si>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</si>
  <si>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</si>
  <si>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</si>
  <si>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</si>
  <si>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</si>
  <si>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</si>
  <si>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</si>
  <si>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</si>
  <si>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</si>
  <si>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</si>
  <si>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</si>
  <si>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</si>
  <si>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</si>
  <si>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</si>
  <si>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</si>
  <si>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</si>
  <si>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</si>
  <si>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</si>
  <si>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</si>
  <si>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</si>
  <si>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</si>
  <si>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</si>
  <si>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</si>
  <si>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</si>
  <si>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</si>
  <si>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</si>
  <si>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</si>
  <si>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</si>
  <si>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</si>
  <si>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</si>
  <si>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</si>
  <si>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</si>
  <si>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</si>
  <si>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</si>
  <si>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</si>
  <si>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</si>
  <si>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</si>
  <si>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</si>
  <si>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</si>
  <si>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</si>
  <si>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</si>
  <si>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</si>
  <si>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</si>
  <si>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</si>
  <si>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</si>
  <si>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</si>
  <si>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</si>
  <si>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</si>
  <si>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</si>
  <si>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</si>
  <si>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</si>
  <si>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</si>
  <si>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</si>
  <si>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</si>
  <si>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</si>
  <si>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</si>
  <si>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</si>
  <si>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</si>
  <si>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</si>
  <si>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</si>
  <si>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</si>
  <si>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</si>
  <si>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</si>
  <si>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</si>
  <si>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</si>
  <si>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</si>
  <si>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</si>
  <si>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</si>
  <si>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</si>
  <si>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</si>
  <si>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</si>
  <si>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</si>
  <si>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</si>
  <si>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</si>
  <si>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</si>
  <si>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</si>
  <si>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</si>
  <si>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</si>
  <si>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</si>
  <si>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</si>
  <si>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</si>
  <si>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</si>
  <si>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</si>
  <si>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</si>
  <si>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</si>
  <si>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</si>
  <si>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</si>
  <si>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</si>
  <si>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</si>
  <si>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</si>
  <si>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</si>
  <si>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</si>
  <si>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</si>
  <si>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</si>
  <si>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</si>
  <si>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</si>
  <si>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</si>
  <si>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</si>
  <si>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</si>
  <si>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</si>
  <si>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</si>
  <si>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</si>
  <si>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</si>
  <si>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</si>
  <si>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</si>
  <si>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</si>
  <si>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</si>
  <si>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</si>
  <si>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</si>
  <si>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</si>
  <si>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</si>
  <si>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</si>
  <si>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</si>
  <si>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</si>
  <si>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</si>
  <si>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</si>
  <si>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</si>
  <si>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</si>
  <si>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</si>
  <si>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</si>
  <si>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</si>
  <si>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</si>
  <si>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</si>
  <si>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</si>
  <si>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</si>
  <si>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</si>
  <si>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</si>
  <si>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</si>
  <si>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</si>
  <si>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</si>
  <si>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</si>
  <si>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</si>
  <si>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</si>
  <si>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</si>
  <si>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</si>
  <si>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</si>
  <si>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</si>
  <si>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</si>
  <si>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</si>
  <si>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</si>
  <si>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</si>
  <si>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</si>
  <si>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</si>
  <si>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</si>
  <si>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</si>
  <si>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</si>
  <si>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</si>
  <si>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</si>
  <si>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</si>
  <si>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</si>
  <si>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</si>
  <si>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</si>
  <si>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</si>
  <si>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</si>
  <si>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</si>
  <si>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</si>
  <si>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</si>
  <si>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</si>
  <si>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</si>
  <si>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</si>
  <si>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</si>
  <si>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</si>
  <si>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</si>
  <si>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</si>
  <si>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</si>
  <si>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</si>
  <si>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</si>
  <si>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</si>
  <si>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</si>
  <si>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</si>
  <si>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</si>
  <si>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</si>
  <si>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</si>
  <si>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</si>
  <si>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</si>
  <si>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</si>
  <si>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</si>
  <si>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</si>
  <si>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</si>
  <si>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</si>
  <si>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</si>
  <si>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</si>
  <si>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</si>
  <si>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</si>
  <si>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</si>
  <si>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</si>
  <si>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</si>
  <si>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</si>
  <si>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</si>
  <si>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</si>
  <si>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</si>
  <si>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</si>
  <si>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</si>
  <si>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</si>
  <si>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</si>
  <si>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</si>
  <si>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</si>
  <si>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</si>
  <si>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</si>
  <si>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</si>
  <si>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</si>
  <si>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</si>
  <si>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</si>
  <si>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</si>
  <si>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</si>
  <si>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</si>
  <si>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</si>
  <si>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</si>
  <si>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</si>
  <si>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</si>
  <si>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</si>
  <si>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</si>
  <si>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</si>
  <si>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</si>
  <si>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</si>
  <si>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</si>
  <si>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</si>
  <si>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</si>
  <si>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</si>
  <si>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</si>
  <si>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</si>
  <si>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</si>
  <si>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</si>
  <si>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</si>
  <si>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</si>
  <si>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</si>
  <si>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</si>
  <si>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</si>
  <si>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</si>
  <si>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</si>
  <si>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</si>
  <si>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</si>
  <si>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</si>
  <si>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</si>
  <si>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</si>
  <si>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</si>
  <si>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</si>
  <si>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</si>
  <si>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</si>
  <si>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</si>
  <si>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</si>
  <si>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</si>
  <si>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</si>
  <si>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</si>
  <si>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</si>
  <si>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</si>
  <si>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</si>
  <si>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</si>
  <si>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</si>
  <si>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</si>
  <si>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</si>
  <si>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</si>
  <si>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</si>
  <si>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</si>
  <si>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</si>
  <si>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</si>
  <si>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</si>
  <si>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</si>
  <si>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</si>
  <si>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</si>
  <si>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</si>
  <si>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</si>
  <si>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</si>
  <si>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</si>
  <si>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</si>
  <si>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</si>
  <si>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</si>
  <si>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</si>
  <si>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</si>
  <si>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</si>
  <si>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</si>
  <si>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</si>
  <si>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</si>
  <si>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</si>
  <si>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</si>
  <si>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</si>
  <si>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</si>
  <si>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</si>
  <si>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</si>
  <si>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</si>
  <si>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</si>
  <si>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</si>
  <si>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</si>
  <si>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</si>
  <si>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</si>
  <si>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</si>
  <si>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</si>
  <si>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</si>
  <si>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</si>
  <si>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</si>
  <si>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</si>
  <si>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</si>
  <si>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</si>
  <si>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</si>
  <si>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</si>
  <si>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</si>
  <si>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</si>
  <si>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</si>
  <si>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</si>
  <si>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</si>
  <si>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</si>
  <si>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</si>
  <si>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</si>
  <si>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</si>
  <si>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</si>
  <si>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</si>
  <si>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</si>
  <si>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</si>
  <si>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</si>
  <si>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</si>
  <si>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</si>
  <si>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</si>
  <si>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</si>
  <si>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</si>
  <si>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</si>
  <si>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</si>
  <si>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</si>
  <si>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</si>
  <si>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</si>
  <si>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</si>
  <si>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</si>
  <si>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</si>
  <si>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</si>
  <si>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</si>
  <si>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</si>
  <si>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</si>
  <si>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</si>
  <si>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</si>
  <si>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</si>
  <si>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</si>
  <si>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</si>
  <si>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</si>
  <si>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</si>
  <si>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</si>
  <si>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</si>
  <si>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</si>
  <si>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</si>
  <si>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</si>
  <si>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</si>
  <si>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</si>
  <si>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</si>
  <si>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</si>
  <si>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</si>
  <si>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</si>
  <si>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</si>
  <si>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</si>
  <si>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</si>
  <si>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</si>
  <si>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</si>
  <si>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</si>
  <si>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</si>
  <si>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</si>
  <si>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</si>
  <si>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</si>
  <si>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</si>
  <si>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</si>
  <si>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</si>
  <si>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</si>
  <si>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</si>
  <si>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</si>
  <si>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</si>
  <si>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</si>
  <si>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</si>
  <si>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</si>
  <si>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</si>
  <si>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</si>
  <si>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</si>
  <si>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</si>
  <si>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</si>
  <si>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</si>
  <si>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</si>
  <si>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</si>
  <si>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</si>
  <si>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</si>
  <si>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</si>
  <si>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</si>
  <si>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</si>
  <si>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</si>
  <si>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</si>
  <si>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</si>
  <si>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</si>
  <si>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</si>
  <si>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</si>
  <si>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</si>
  <si>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</si>
  <si>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</si>
  <si>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</si>
  <si>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</si>
  <si>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</si>
  <si>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</si>
  <si>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</si>
  <si>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</si>
  <si>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</si>
  <si>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</si>
  <si>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</si>
  <si>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</si>
  <si>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</si>
  <si>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</si>
  <si>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</si>
  <si>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</si>
  <si>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</si>
  <si>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</si>
  <si>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</si>
  <si>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</si>
  <si>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</si>
  <si>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</si>
  <si>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</si>
  <si>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</si>
  <si>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</si>
  <si>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</si>
  <si>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</si>
  <si>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</si>
  <si>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</si>
  <si>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</si>
  <si>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</si>
  <si>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</si>
  <si>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</si>
  <si>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</si>
  <si>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</si>
  <si>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</si>
  <si>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</si>
  <si>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</si>
  <si>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</si>
  <si>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</si>
  <si>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</si>
  <si>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</si>
  <si>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</si>
  <si>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</si>
  <si>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</si>
  <si>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</si>
  <si>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</si>
  <si>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</si>
  <si>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</si>
  <si>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</si>
  <si>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</si>
  <si>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</si>
  <si>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</si>
  <si>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</si>
  <si>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</si>
  <si>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</si>
  <si>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</si>
  <si>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</si>
  <si>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</si>
  <si>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</si>
  <si>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</si>
  <si>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</si>
  <si>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</si>
  <si>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</si>
  <si>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</si>
  <si>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</si>
  <si>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</si>
  <si>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</si>
  <si>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</si>
  <si>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</si>
  <si>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</si>
  <si>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</si>
  <si>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</si>
  <si>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</si>
  <si>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</si>
  <si>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</si>
  <si>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</si>
  <si>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</si>
  <si>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</si>
  <si>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</si>
  <si>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</si>
  <si>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</si>
  <si>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</si>
  <si>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</si>
  <si>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</si>
  <si>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</si>
  <si>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</si>
  <si>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</si>
  <si>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</si>
  <si>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</si>
  <si>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</si>
  <si>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</si>
  <si>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</si>
  <si>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</si>
  <si>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</si>
  <si>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</si>
  <si>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</si>
  <si>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</si>
  <si>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</si>
  <si>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</si>
  <si>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</si>
  <si>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</si>
  <si>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</si>
  <si>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</si>
  <si>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</si>
  <si>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</si>
  <si>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</si>
  <si>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</si>
  <si>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</si>
  <si>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</si>
  <si>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</si>
  <si>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</si>
  <si>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</si>
  <si>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</si>
  <si>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</si>
  <si>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</si>
  <si>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</si>
  <si>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</si>
  <si>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</si>
  <si>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</si>
  <si>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</si>
  <si>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</si>
  <si>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</si>
  <si>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</si>
  <si>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</si>
  <si>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</si>
  <si>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</si>
  <si>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</si>
  <si>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</si>
  <si>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</si>
  <si>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</si>
  <si>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</si>
  <si>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</si>
  <si>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</si>
  <si>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</si>
  <si>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</si>
  <si>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</si>
  <si>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</si>
  <si>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</si>
  <si>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</si>
  <si>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</si>
  <si>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</si>
  <si>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</si>
  <si>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</si>
  <si>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</si>
  <si>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</si>
  <si>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</si>
  <si>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</si>
  <si>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</si>
  <si>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</si>
  <si>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</si>
  <si>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</si>
  <si>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</si>
  <si>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</si>
  <si>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</si>
  <si>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</si>
  <si>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</si>
  <si>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</si>
  <si>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</si>
  <si>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</si>
  <si>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</si>
  <si>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</si>
  <si>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</si>
  <si>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</si>
  <si>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</si>
  <si>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</si>
  <si>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</si>
  <si>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</si>
  <si>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</si>
  <si>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</si>
  <si>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</si>
  <si>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</si>
  <si>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</si>
  <si>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</si>
  <si>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</si>
  <si>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</si>
  <si>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</si>
  <si>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</si>
  <si>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</si>
  <si>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</si>
  <si>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</si>
  <si>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</si>
  <si>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</si>
  <si>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</si>
  <si>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</si>
  <si>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</si>
  <si>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</si>
  <si>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</si>
  <si>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</si>
  <si>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</si>
  <si>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</si>
  <si>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</si>
  <si>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</si>
  <si>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</si>
  <si>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</si>
  <si>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</si>
  <si>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</si>
  <si>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</si>
  <si>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</si>
  <si>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</si>
  <si>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</si>
  <si>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</si>
  <si>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</si>
  <si>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</si>
  <si>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</si>
  <si>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</si>
  <si>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</si>
  <si>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</si>
  <si>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</si>
  <si>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</si>
  <si>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</si>
  <si>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</si>
  <si>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</si>
  <si>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</si>
  <si>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</si>
  <si>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</si>
  <si>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</si>
  <si>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</si>
  <si>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</si>
  <si>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</si>
  <si>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</si>
  <si>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</si>
  <si>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</si>
  <si>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</si>
  <si>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</si>
  <si>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</si>
  <si>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</si>
  <si>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</si>
  <si>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</si>
  <si>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</si>
  <si>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</si>
  <si>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</si>
  <si>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</si>
  <si>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</si>
  <si>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</si>
  <si>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</si>
  <si>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</si>
  <si>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</si>
  <si>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</si>
  <si>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</si>
  <si>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</si>
  <si>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</si>
  <si>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</si>
  <si>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</si>
  <si>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</si>
  <si>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</si>
  <si>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</si>
  <si>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</si>
  <si>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</si>
  <si>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</si>
  <si>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</si>
  <si>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</si>
  <si>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</si>
  <si>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</si>
  <si>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</si>
  <si>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</si>
  <si>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</si>
  <si>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</si>
  <si>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</si>
  <si>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</si>
  <si>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</si>
  <si>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</si>
  <si>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</si>
  <si>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</si>
  <si>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</si>
  <si>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</si>
  <si>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</si>
  <si>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</si>
  <si>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</si>
  <si>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</si>
  <si>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</si>
  <si>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</si>
  <si>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</si>
  <si>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</si>
  <si>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</si>
  <si>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</si>
  <si>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</si>
  <si>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</si>
  <si>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</si>
  <si>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</si>
  <si>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</si>
  <si>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</si>
  <si>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</si>
  <si>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</si>
  <si>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</si>
  <si>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</si>
  <si>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</si>
  <si>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</si>
  <si>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</si>
  <si>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</si>
  <si>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</si>
  <si>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</si>
  <si>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</si>
  <si>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</si>
  <si>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</si>
  <si>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</si>
  <si>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</si>
  <si>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</si>
  <si>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</si>
  <si>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</si>
  <si>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</si>
  <si>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</si>
  <si>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</si>
  <si>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</si>
  <si>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</si>
  <si>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</si>
  <si>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</si>
  <si>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</si>
  <si>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</si>
  <si>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</si>
  <si>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</si>
  <si>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</si>
  <si>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</si>
  <si>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</si>
  <si>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</si>
  <si>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</si>
  <si>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</si>
  <si>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</si>
  <si>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</si>
  <si>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</si>
  <si>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</si>
  <si>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</si>
  <si>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</si>
  <si>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</si>
  <si>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</si>
  <si>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</si>
  <si>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</si>
  <si>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</si>
  <si>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</si>
  <si>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</si>
  <si>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</si>
  <si>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</si>
  <si>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</si>
  <si>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</si>
  <si>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</si>
  <si>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</si>
  <si>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</si>
  <si>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</si>
  <si>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</si>
  <si>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</si>
  <si>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</si>
  <si>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</si>
  <si>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</si>
  <si>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</si>
  <si>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</si>
  <si>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</si>
  <si>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</si>
  <si>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</si>
  <si>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</si>
  <si>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</si>
  <si>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</si>
  <si>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</si>
  <si>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</si>
  <si>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</si>
  <si>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</si>
  <si>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</si>
  <si>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</si>
  <si>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</si>
  <si>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</si>
  <si>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</si>
  <si>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</si>
  <si>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</si>
  <si>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</si>
  <si>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</si>
  <si>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</si>
  <si>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</si>
  <si>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</si>
  <si>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</si>
  <si>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</si>
  <si>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</si>
  <si>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</si>
  <si>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</si>
  <si>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</si>
  <si>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</si>
  <si>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</si>
  <si>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</si>
  <si>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</si>
  <si>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</si>
  <si>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</si>
  <si>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</si>
  <si>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</si>
  <si>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</si>
  <si>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</si>
  <si>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</si>
  <si>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</si>
  <si>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</si>
  <si>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</si>
  <si>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</si>
  <si>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</si>
  <si>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</si>
  <si>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</si>
  <si>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</si>
  <si>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</si>
  <si>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</si>
  <si>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</si>
  <si>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</si>
  <si>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</si>
  <si>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</si>
  <si>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</si>
  <si>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</si>
  <si>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</si>
  <si>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</si>
  <si>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</si>
  <si>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</si>
  <si>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</si>
  <si>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</si>
  <si>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</si>
  <si>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</si>
  <si>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</si>
  <si>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</si>
  <si>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</si>
  <si>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</si>
  <si>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</si>
  <si>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</si>
  <si>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</si>
  <si>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</si>
  <si>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</si>
  <si>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</si>
  <si>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</si>
  <si>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</si>
  <si>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</si>
  <si>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</si>
  <si>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</si>
  <si>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</si>
  <si>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</si>
  <si>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</si>
  <si>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</si>
  <si>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</si>
  <si>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</si>
  <si>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</si>
  <si>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</si>
  <si>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</si>
  <si>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</si>
  <si>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</si>
  <si>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</si>
  <si>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</si>
  <si>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</si>
  <si>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</si>
  <si>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</si>
  <si>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</si>
  <si>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</si>
  <si>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</si>
  <si>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</si>
  <si>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</si>
  <si>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</si>
  <si>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</si>
  <si>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</si>
  <si>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</si>
  <si>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</si>
  <si>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</si>
  <si>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</si>
  <si>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</si>
  <si>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</si>
  <si>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</si>
  <si>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</si>
  <si>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</si>
  <si>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</si>
  <si>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</si>
  <si>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</si>
  <si>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</si>
  <si>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</si>
  <si>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</si>
  <si>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</si>
  <si>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</si>
  <si>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</si>
  <si>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</si>
  <si>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</si>
  <si>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</si>
  <si>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</si>
  <si>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</si>
  <si>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</si>
  <si>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</si>
  <si>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</si>
  <si>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</si>
  <si>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</si>
  <si>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</si>
  <si>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</si>
  <si>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</si>
  <si>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</si>
  <si>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</si>
  <si>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</si>
  <si>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</si>
  <si>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</si>
  <si>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</si>
  <si>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</si>
  <si>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</si>
  <si>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</si>
  <si>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</si>
  <si>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</si>
  <si>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</si>
  <si>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</si>
  <si>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</si>
  <si>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</si>
  <si>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</si>
  <si>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</si>
  <si>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</si>
  <si>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</si>
  <si>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</si>
  <si>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</si>
  <si>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</si>
  <si>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</si>
  <si>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</si>
  <si>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</si>
  <si>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</si>
  <si>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</si>
  <si>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</si>
  <si>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</si>
  <si>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</si>
  <si>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</si>
  <si>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</si>
  <si>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</si>
  <si>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</si>
  <si>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</si>
  <si>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</si>
  <si>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</si>
  <si>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</si>
  <si>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</si>
  <si>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</si>
  <si>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</si>
  <si>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</si>
  <si>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</si>
  <si>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</si>
  <si>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</si>
  <si>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</si>
  <si>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</si>
  <si>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</si>
  <si>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</si>
  <si>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</si>
  <si>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</si>
  <si>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</si>
  <si>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</si>
  <si>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</si>
  <si>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</si>
  <si>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</si>
  <si>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</si>
  <si>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</si>
  <si>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</si>
  <si>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</si>
  <si>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</si>
  <si>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</si>
  <si>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</si>
  <si>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</si>
  <si>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</si>
  <si>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</si>
  <si>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</si>
  <si>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</si>
  <si>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</si>
  <si>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</si>
  <si>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</si>
  <si>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</si>
  <si>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</si>
  <si>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</si>
  <si>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</si>
  <si>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</si>
  <si>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</si>
  <si>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</si>
  <si>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</si>
  <si>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</si>
  <si>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</si>
  <si>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</si>
  <si>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</si>
  <si>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</si>
  <si>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</si>
  <si>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</si>
  <si>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</si>
  <si>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</si>
  <si>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</si>
  <si>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</si>
  <si>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</si>
  <si>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</si>
  <si>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</si>
  <si>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</si>
  <si>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</si>
  <si>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</si>
  <si>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</si>
  <si>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</si>
  <si>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</si>
  <si>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</si>
  <si>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</si>
  <si>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</si>
  <si>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</si>
  <si>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</si>
  <si>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</si>
  <si>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</si>
  <si>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</si>
  <si>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</si>
  <si>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</si>
  <si>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</si>
  <si>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</si>
  <si>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</si>
  <si>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</si>
  <si>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</si>
  <si>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</si>
  <si>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</si>
  <si>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</si>
  <si>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</si>
  <si>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</si>
  <si>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</si>
  <si>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</si>
  <si>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</si>
  <si>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</si>
  <si>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</si>
  <si>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</si>
  <si>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</si>
  <si>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</si>
  <si>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</si>
  <si>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</si>
  <si>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</si>
  <si>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</si>
  <si>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</si>
  <si>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</si>
  <si>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</si>
  <si>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</si>
  <si>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</si>
  <si>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</si>
  <si>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</si>
  <si>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</si>
  <si>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</si>
  <si>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</si>
  <si>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</si>
  <si>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</si>
  <si>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</si>
  <si>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</si>
  <si>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</si>
  <si>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</si>
  <si>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</si>
  <si>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</si>
  <si>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</si>
  <si>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</si>
  <si>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</si>
  <si>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</si>
  <si>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</si>
  <si>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</si>
  <si>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</si>
  <si>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</si>
  <si>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</si>
  <si>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</si>
  <si>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</si>
  <si>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</si>
  <si>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</si>
  <si>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</si>
  <si>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</si>
  <si>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</si>
  <si>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</si>
  <si>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</si>
  <si>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</si>
  <si>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</si>
  <si>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</si>
  <si>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</si>
  <si>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</si>
  <si>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</si>
  <si>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</si>
  <si>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</si>
  <si>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</si>
  <si>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</si>
  <si>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</si>
  <si>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</si>
  <si>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</si>
  <si>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</si>
  <si>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</si>
  <si>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</si>
  <si>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</si>
  <si>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</si>
  <si>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</si>
  <si>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</si>
  <si>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</si>
  <si>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</si>
  <si>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</si>
  <si>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</si>
  <si>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</si>
  <si>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</si>
  <si>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</si>
  <si>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</si>
  <si>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</si>
  <si>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</si>
  <si>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</si>
  <si>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</si>
  <si>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</si>
  <si>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</si>
  <si>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</si>
  <si>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</si>
  <si>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</si>
  <si>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</si>
  <si>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</si>
  <si>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</si>
  <si>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</si>
  <si>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</si>
  <si>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</si>
  <si>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</si>
  <si>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</si>
  <si>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</si>
  <si>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</si>
  <si>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</si>
  <si>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</si>
  <si>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</si>
  <si>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</si>
  <si>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</si>
  <si>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</si>
  <si>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</si>
  <si>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</si>
  <si>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</si>
  <si>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</si>
  <si>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</si>
  <si>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</si>
  <si>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</si>
  <si>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</si>
  <si>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</si>
  <si>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</si>
  <si>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</si>
  <si>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</si>
  <si>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</si>
  <si>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</si>
  <si>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</si>
  <si>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</si>
  <si>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</si>
  <si>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</si>
  <si>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</si>
  <si>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</si>
  <si>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</si>
  <si>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</si>
  <si>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</si>
  <si>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</si>
  <si>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</si>
  <si>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</si>
  <si>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</si>
  <si>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</si>
  <si>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</si>
  <si>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</si>
  <si>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</si>
  <si>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</si>
  <si>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</si>
  <si>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</si>
  <si>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</si>
  <si>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</si>
  <si>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</si>
  <si>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</si>
  <si>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</si>
  <si>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</si>
  <si>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</si>
  <si>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</si>
  <si>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</si>
  <si>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</si>
  <si>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</si>
  <si>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</si>
  <si>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</si>
  <si>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</si>
  <si>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</si>
  <si>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</si>
  <si>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</si>
  <si>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</si>
  <si>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</si>
  <si>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</si>
  <si>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</si>
  <si>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</si>
  <si>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</si>
  <si>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</si>
  <si>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</si>
  <si>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</si>
  <si>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</si>
  <si>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</si>
  <si>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</si>
  <si>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</si>
  <si>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</si>
  <si>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</si>
  <si>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</si>
  <si>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</si>
  <si>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</si>
  <si>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</si>
  <si>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</si>
  <si>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</si>
  <si>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</si>
  <si>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</si>
  <si>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</si>
  <si>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</si>
  <si>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</si>
  <si>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</si>
  <si>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</si>
  <si>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</si>
  <si>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</si>
  <si>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</si>
  <si>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</si>
  <si>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</si>
  <si>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</si>
  <si>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</si>
  <si>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</si>
  <si>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</si>
  <si>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</si>
  <si>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</si>
  <si>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</si>
  <si>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</si>
  <si>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</si>
  <si>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</si>
  <si>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</si>
  <si>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</si>
  <si>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</si>
  <si>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</si>
  <si>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</si>
  <si>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</si>
  <si>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</si>
  <si>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</si>
  <si>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</si>
  <si>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</si>
  <si>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</si>
  <si>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</si>
  <si>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</si>
  <si>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</si>
  <si>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</si>
  <si>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</si>
  <si>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</si>
  <si>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</si>
  <si>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</si>
  <si>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</si>
  <si>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</si>
  <si>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</si>
  <si>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</si>
  <si>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</si>
  <si>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</si>
  <si>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</si>
  <si>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</si>
  <si>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</si>
  <si>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</si>
  <si>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</si>
  <si>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</si>
  <si>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</si>
  <si>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</si>
  <si>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</si>
  <si>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</si>
  <si>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</si>
  <si>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</si>
  <si>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</si>
  <si>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</si>
  <si>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</si>
  <si>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</si>
  <si>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</si>
  <si>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</si>
  <si>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</si>
  <si>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</si>
  <si>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</si>
  <si>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</si>
  <si>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</si>
  <si>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</si>
  <si>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</si>
  <si>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</si>
  <si>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</si>
  <si>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</si>
  <si>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</si>
  <si>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</si>
  <si>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</si>
  <si>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</si>
  <si>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</si>
  <si>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</si>
  <si>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</si>
  <si>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</si>
  <si>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</si>
  <si>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</si>
  <si>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</si>
  <si>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</si>
  <si>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</si>
  <si>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</si>
  <si>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</si>
  <si>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</si>
  <si>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</si>
  <si>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</si>
  <si>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</si>
  <si>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</si>
  <si>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</si>
  <si>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</si>
  <si>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</si>
  <si>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</si>
  <si>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</si>
  <si>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</si>
  <si>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</si>
  <si>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</si>
  <si>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</si>
  <si>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</si>
  <si>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</si>
  <si>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</si>
  <si>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</si>
  <si>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</si>
  <si>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</si>
  <si>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</si>
  <si>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</si>
  <si>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</si>
  <si>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</si>
  <si>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</si>
  <si>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</si>
  <si>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</si>
  <si>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</si>
  <si>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</si>
  <si>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</si>
  <si>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</si>
  <si>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</si>
  <si>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</si>
  <si>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</si>
  <si>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</si>
  <si>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</si>
  <si>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</si>
  <si>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</si>
  <si>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</si>
  <si>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</si>
  <si>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</si>
  <si>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</si>
  <si>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</si>
  <si>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</si>
  <si>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</si>
  <si>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</si>
  <si>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</si>
  <si>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</si>
  <si>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</si>
  <si>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</si>
  <si>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</si>
  <si>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</si>
  <si>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</si>
  <si>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</si>
  <si>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</si>
  <si>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</si>
  <si>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</si>
  <si>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</si>
  <si>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</si>
  <si>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</si>
  <si>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</si>
  <si>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</si>
  <si>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</si>
  <si>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</si>
  <si>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</si>
  <si>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</si>
  <si>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</si>
  <si>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</si>
  <si>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</si>
  <si>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</si>
  <si>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</si>
  <si>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</si>
  <si>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</si>
  <si>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</si>
  <si>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</si>
  <si>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</si>
  <si>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</si>
  <si>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</si>
  <si>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</si>
  <si>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</si>
  <si>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</si>
  <si>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</si>
  <si>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</si>
  <si>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</si>
  <si>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</si>
  <si>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</si>
  <si>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</si>
  <si>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</si>
  <si>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</si>
  <si>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</si>
  <si>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</si>
  <si>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</si>
  <si>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</si>
  <si>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</si>
  <si>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</si>
  <si>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</si>
  <si>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</si>
  <si>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</si>
  <si>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</si>
  <si>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</si>
  <si>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</si>
  <si>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</si>
  <si>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</si>
  <si>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</si>
  <si>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</si>
  <si>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</si>
  <si>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</si>
  <si>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</si>
  <si>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</si>
  <si>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</si>
  <si>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</si>
  <si>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</si>
  <si>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</si>
  <si>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</si>
  <si>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</si>
  <si>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</si>
  <si>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</si>
  <si>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</si>
  <si>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</si>
  <si>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</si>
  <si>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</si>
  <si>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</si>
  <si>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</si>
  <si>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</si>
  <si>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</si>
  <si>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</si>
  <si>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</si>
  <si>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</si>
  <si>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</si>
  <si>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</si>
  <si>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</si>
  <si>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</si>
  <si>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</si>
  <si>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</si>
  <si>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</si>
  <si>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</si>
  <si>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</si>
  <si>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</si>
  <si>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</si>
  <si>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</si>
  <si>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</si>
  <si>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</si>
  <si>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</si>
  <si>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</si>
  <si>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</si>
  <si>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</si>
  <si>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</si>
  <si>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</si>
  <si>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</si>
  <si>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</si>
  <si>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</si>
  <si>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</si>
  <si>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</si>
  <si>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</si>
  <si>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</si>
  <si>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</si>
  <si>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</si>
  <si>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</si>
  <si>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</si>
  <si>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</si>
  <si>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</si>
  <si>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</si>
  <si>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</si>
  <si>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</si>
  <si>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</si>
  <si>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</si>
  <si>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</si>
  <si>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</si>
  <si>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</si>
  <si>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</si>
  <si>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</si>
  <si>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</si>
  <si>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</si>
  <si>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</si>
  <si>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</si>
  <si>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</si>
  <si>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</si>
  <si>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</si>
  <si>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</si>
  <si>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</si>
  <si>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</si>
  <si>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</si>
  <si>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</si>
  <si>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</si>
  <si>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</si>
  <si>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</si>
  <si>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</si>
  <si>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</si>
  <si>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</si>
  <si>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</si>
  <si>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</si>
  <si>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</si>
  <si>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</si>
  <si>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</si>
  <si>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</si>
  <si>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</si>
  <si>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</si>
  <si>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</si>
  <si>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</si>
  <si>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</si>
  <si>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</si>
  <si>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</si>
  <si>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</si>
  <si>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</si>
  <si>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</si>
  <si>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</si>
  <si>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</si>
  <si>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</si>
  <si>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</si>
  <si>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</si>
  <si>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</si>
  <si>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</si>
  <si>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</si>
  <si>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</si>
  <si>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</si>
  <si>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</si>
  <si>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</si>
  <si>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</si>
  <si>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</si>
  <si>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</si>
  <si>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</si>
  <si>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</si>
  <si>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</si>
  <si>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</si>
  <si>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</si>
  <si>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</si>
  <si>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</si>
  <si>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</si>
  <si>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</si>
  <si>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</si>
  <si>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</si>
  <si>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</si>
  <si>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</si>
  <si>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</si>
  <si>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</si>
  <si>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</si>
  <si>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</si>
  <si>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</si>
  <si>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</si>
  <si>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</si>
  <si>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</si>
  <si>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</si>
  <si>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</si>
  <si>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</si>
  <si>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</si>
  <si>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</si>
  <si>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</si>
  <si>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</si>
  <si>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</si>
  <si>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</si>
  <si>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</si>
  <si>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</si>
  <si>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</si>
  <si>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</si>
  <si>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</si>
  <si>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</si>
  <si>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</si>
  <si>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</si>
  <si>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</si>
  <si>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</si>
  <si>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</si>
  <si>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</si>
  <si>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</si>
  <si>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</si>
  <si>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</si>
  <si>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</si>
  <si>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</si>
  <si>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</si>
  <si>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</si>
  <si>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</si>
  <si>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</si>
  <si>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</si>
  <si>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</si>
  <si>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</si>
  <si>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</si>
  <si>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</si>
  <si>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</si>
  <si>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</si>
  <si>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</si>
  <si>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</si>
  <si>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</si>
  <si>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</si>
  <si>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</si>
  <si>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</si>
  <si>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</si>
  <si>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</si>
  <si>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</si>
  <si>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</si>
  <si>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</si>
  <si>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</si>
  <si>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</si>
  <si>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</si>
  <si>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</si>
  <si>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</si>
  <si>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</si>
  <si>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</si>
  <si>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</si>
  <si>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</si>
  <si>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</si>
  <si>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</si>
  <si>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</si>
  <si>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</si>
  <si>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</si>
  <si>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</si>
  <si>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</si>
  <si>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</si>
  <si>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</si>
  <si>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</si>
  <si>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</si>
  <si>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</si>
  <si>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</si>
  <si>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</si>
  <si>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</si>
  <si>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</si>
  <si>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</si>
  <si>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</si>
  <si>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</si>
  <si>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</si>
  <si>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</si>
  <si>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</si>
  <si>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</si>
  <si>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</si>
  <si>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</si>
  <si>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</si>
  <si>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</si>
  <si>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</si>
  <si>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</si>
  <si>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</si>
  <si>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</si>
  <si>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</si>
  <si>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</si>
  <si>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</si>
  <si>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</si>
  <si>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</si>
  <si>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</si>
  <si>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</si>
  <si>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</si>
  <si>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</si>
  <si>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</si>
  <si>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</si>
  <si>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</si>
  <si>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</si>
  <si>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</si>
  <si>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</si>
  <si>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</si>
  <si>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</si>
  <si>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</si>
  <si>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</si>
  <si>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</si>
  <si>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</si>
  <si>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</si>
  <si>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</si>
  <si>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</si>
  <si>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</si>
  <si>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</si>
  <si>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</si>
  <si>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</si>
  <si>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</si>
  <si>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</si>
  <si>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</si>
  <si>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</si>
  <si>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</si>
  <si>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</si>
  <si>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</si>
  <si>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</si>
  <si>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</si>
  <si>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</si>
  <si>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</si>
  <si>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</si>
  <si>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</si>
  <si>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</si>
  <si>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</si>
  <si>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</si>
  <si>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</si>
  <si>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</si>
  <si>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</si>
  <si>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</si>
  <si>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</si>
  <si>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</si>
  <si>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</si>
  <si>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</si>
  <si>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</si>
  <si>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</si>
  <si>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</si>
  <si>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</si>
  <si>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</si>
  <si>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</si>
  <si>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</si>
  <si>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</si>
  <si>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</si>
  <si>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</si>
  <si>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</si>
  <si>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</si>
  <si>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</si>
  <si>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</si>
  <si>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</si>
  <si>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</si>
  <si>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</si>
  <si>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</si>
  <si>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</si>
  <si>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</si>
  <si>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</si>
  <si>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</si>
  <si>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</si>
  <si>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</si>
  <si>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</si>
  <si>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</si>
  <si>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</si>
  <si>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</si>
  <si>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</si>
  <si>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</si>
  <si>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</si>
  <si>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</si>
  <si>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</si>
  <si>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</si>
  <si>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</si>
  <si>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</si>
  <si>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</si>
  <si>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</si>
  <si>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</si>
  <si>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</si>
  <si>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</si>
  <si>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</si>
  <si>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</si>
  <si>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</si>
  <si>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</si>
  <si>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</si>
  <si>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</si>
  <si>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</si>
  <si>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</si>
  <si>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</si>
  <si>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</si>
  <si>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</si>
  <si>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</si>
  <si>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</si>
  <si>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</si>
  <si>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</si>
  <si>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</si>
  <si>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</si>
  <si>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</si>
  <si>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</si>
  <si>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</si>
  <si>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</si>
  <si>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</si>
  <si>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</si>
  <si>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</si>
  <si>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</si>
  <si>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</si>
  <si>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</si>
  <si>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</si>
  <si>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</si>
  <si>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</si>
  <si>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</si>
  <si>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</si>
  <si>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</si>
  <si>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</si>
  <si>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</si>
  <si>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</si>
  <si>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</si>
  <si>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</si>
  <si>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</si>
  <si>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</si>
  <si>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</si>
  <si>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</si>
  <si>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</si>
  <si>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</si>
  <si>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</si>
  <si>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</si>
  <si>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</si>
  <si>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</si>
  <si>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</si>
  <si>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</si>
  <si>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</si>
  <si>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</si>
  <si>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</si>
  <si>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</si>
  <si>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</si>
  <si>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</si>
  <si>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</si>
  <si>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</si>
  <si>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</si>
  <si>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</si>
  <si>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</si>
  <si>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</si>
  <si>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</si>
  <si>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</si>
  <si>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</si>
  <si>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</si>
  <si>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</si>
  <si>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</si>
  <si>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</si>
  <si>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</si>
  <si>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</si>
  <si>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</si>
  <si>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</si>
  <si>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</si>
  <si>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</si>
  <si>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</si>
  <si>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</si>
  <si>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</si>
  <si>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</si>
  <si>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</si>
  <si>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</si>
  <si>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</si>
  <si>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</si>
  <si>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</si>
  <si>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</si>
  <si>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</si>
  <si>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</si>
  <si>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</si>
  <si>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</si>
  <si>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</si>
  <si>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</si>
  <si>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</si>
  <si>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</si>
  <si>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</si>
  <si>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</si>
  <si>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</si>
  <si>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</si>
  <si>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</si>
  <si>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</si>
  <si>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</si>
  <si>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</si>
  <si>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</si>
  <si>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</si>
  <si>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</si>
  <si>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</si>
  <si>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</si>
  <si>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</si>
  <si>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</si>
  <si>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</si>
  <si>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</si>
  <si>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</si>
  <si>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</si>
  <si>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</si>
  <si>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</si>
  <si>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</si>
  <si>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</si>
  <si>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</si>
  <si>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</si>
  <si>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</si>
  <si>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</si>
  <si>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</si>
  <si>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</si>
  <si>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</si>
  <si>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</si>
  <si>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</si>
  <si>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</si>
  <si>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</si>
  <si>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</si>
  <si>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</si>
  <si>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</si>
  <si>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</si>
  <si>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</si>
  <si>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</si>
  <si>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</si>
  <si>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</si>
  <si>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</si>
  <si>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</si>
  <si>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</si>
  <si>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</si>
  <si>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</si>
  <si>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</si>
  <si>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</si>
  <si>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</si>
  <si>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</si>
  <si>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</si>
  <si>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</si>
  <si>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</si>
  <si>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</si>
  <si>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</si>
  <si>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</si>
  <si>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</si>
  <si>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</si>
  <si>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</si>
  <si>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</si>
  <si>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</si>
  <si>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</si>
  <si>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</si>
  <si>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</si>
  <si>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</si>
  <si>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</si>
  <si>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</si>
  <si>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</si>
  <si>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</si>
  <si>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</si>
  <si>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</si>
  <si>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</si>
  <si>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</si>
  <si>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</si>
  <si>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</si>
  <si>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</si>
  <si>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</si>
  <si>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</si>
  <si>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</si>
  <si>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</si>
  <si>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</si>
  <si>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</si>
  <si>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</si>
  <si>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</si>
  <si>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</si>
  <si>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</si>
  <si>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</si>
  <si>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</si>
  <si>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</si>
  <si>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</si>
  <si>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</si>
  <si>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</si>
  <si>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</si>
  <si>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</si>
  <si>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</si>
  <si>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</si>
  <si>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</si>
  <si>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</si>
  <si>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</si>
  <si>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</si>
  <si>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</si>
  <si>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</si>
  <si>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</si>
  <si>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</si>
  <si>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</si>
  <si>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</si>
  <si>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</si>
  <si>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</si>
  <si>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</si>
  <si>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</si>
  <si>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</si>
  <si>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</si>
  <si>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</si>
  <si>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</si>
  <si>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</si>
  <si>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</si>
  <si>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</si>
  <si>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</si>
  <si>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</si>
  <si>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</si>
  <si>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</si>
  <si>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</si>
  <si>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</si>
  <si>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</si>
  <si>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</si>
  <si>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</si>
  <si>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</si>
  <si>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</si>
  <si>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</si>
  <si>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</si>
  <si>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</si>
  <si>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</si>
  <si>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</si>
  <si>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</si>
  <si>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</si>
  <si>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</si>
  <si>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</si>
  <si>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</si>
  <si>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</si>
  <si>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</si>
  <si>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</si>
  <si>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</si>
  <si>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</si>
  <si>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</si>
  <si>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</si>
  <si>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</si>
  <si>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</si>
  <si>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</si>
  <si>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</si>
  <si>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</si>
  <si>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</si>
  <si>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</si>
  <si>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</si>
  <si>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</si>
  <si>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</si>
  <si>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</si>
  <si>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</si>
  <si>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</si>
  <si>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</si>
  <si>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</si>
  <si>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</si>
  <si>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</si>
  <si>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</si>
  <si>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</si>
  <si>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</si>
  <si>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</si>
  <si>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</si>
  <si>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</si>
  <si>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</si>
  <si>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</si>
  <si>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</si>
  <si>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</si>
  <si>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</si>
  <si>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</si>
  <si>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</si>
  <si>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</si>
  <si>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</si>
  <si>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</si>
  <si>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</si>
  <si>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</si>
  <si>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</si>
  <si>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</si>
  <si>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</si>
  <si>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</si>
  <si>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</si>
  <si>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</si>
  <si>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</si>
  <si>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</si>
  <si>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</si>
  <si>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</si>
  <si>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</si>
  <si>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</si>
  <si>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</si>
  <si>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</si>
  <si>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</si>
  <si>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</si>
  <si>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</si>
  <si>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</si>
  <si>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</si>
  <si>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</si>
  <si>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</si>
  <si>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</si>
  <si>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</si>
  <si>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</si>
  <si>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</si>
  <si>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</si>
  <si>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</si>
  <si>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</si>
  <si>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</si>
  <si>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</si>
  <si>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</si>
  <si>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</si>
  <si>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</si>
  <si>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</si>
  <si>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</si>
  <si>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</si>
  <si>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</si>
  <si>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</si>
  <si>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</si>
  <si>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</si>
  <si>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</si>
  <si>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</si>
  <si>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</si>
  <si>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</si>
  <si>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</si>
  <si>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</si>
  <si>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</si>
  <si>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</si>
  <si>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</si>
  <si>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</si>
  <si>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</si>
  <si>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</si>
  <si>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</si>
  <si>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</si>
  <si>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</si>
  <si>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</si>
  <si>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</si>
  <si>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</si>
  <si>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</si>
  <si>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</si>
  <si>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</si>
  <si>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</si>
  <si>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</si>
  <si>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</si>
  <si>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</si>
  <si>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</si>
  <si>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</si>
  <si>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</si>
  <si>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</si>
  <si>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</si>
  <si>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</si>
  <si>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</si>
  <si>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</si>
  <si>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</si>
  <si>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</si>
  <si>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</si>
  <si>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</si>
  <si>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</si>
  <si>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</si>
  <si>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</si>
  <si>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</si>
  <si>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</si>
  <si>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</si>
  <si>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</si>
  <si>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</si>
  <si>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</si>
  <si>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</si>
  <si>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</si>
  <si>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</si>
  <si>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</si>
  <si>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</si>
  <si>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</si>
  <si>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</si>
  <si>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</si>
  <si>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</si>
  <si>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</si>
  <si>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</si>
  <si>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</si>
  <si>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</si>
  <si>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</si>
  <si>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</si>
  <si>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</si>
  <si>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</si>
  <si>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</si>
  <si>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</si>
  <si>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</si>
  <si>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</si>
  <si>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</si>
  <si>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</si>
  <si>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</si>
  <si>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</si>
  <si>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</si>
  <si>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</si>
  <si>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</si>
  <si>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</si>
  <si>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</si>
  <si>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</si>
  <si>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</si>
  <si>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</si>
  <si>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</si>
  <si>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</si>
  <si>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</si>
  <si>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</si>
  <si>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</si>
  <si>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</si>
  <si>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</si>
  <si>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</si>
  <si>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</si>
  <si>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</si>
  <si>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</si>
  <si>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</si>
  <si>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</si>
  <si>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</si>
  <si>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</si>
  <si>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</si>
  <si>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</si>
  <si>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</si>
  <si>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</si>
  <si>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</si>
  <si>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</si>
  <si>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</si>
  <si>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</si>
  <si>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</si>
  <si>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</si>
  <si>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</si>
  <si>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</si>
  <si>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</si>
  <si>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</si>
  <si>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</si>
  <si>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</si>
  <si>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</si>
  <si>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</si>
  <si>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</si>
  <si>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</si>
  <si>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</si>
  <si>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</si>
  <si>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</si>
  <si>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</si>
  <si>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</si>
  <si>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</si>
  <si>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</si>
  <si>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</si>
  <si>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</si>
  <si>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</si>
  <si>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</si>
  <si>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</si>
  <si>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</si>
  <si>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</si>
  <si>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</si>
  <si>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</si>
  <si>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</si>
  <si>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</si>
  <si>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</si>
  <si>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</si>
  <si>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</si>
  <si>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</si>
  <si>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</si>
  <si>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</si>
  <si>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</si>
  <si>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</si>
  <si>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</si>
  <si>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</si>
  <si>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</si>
  <si>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</si>
  <si>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</si>
  <si>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</si>
  <si>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</si>
  <si>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</si>
  <si>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</si>
  <si>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</si>
  <si>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</si>
  <si>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</si>
  <si>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</si>
  <si>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</si>
  <si>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</si>
  <si>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</si>
  <si>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</si>
  <si>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</si>
  <si>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</si>
  <si>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</si>
  <si>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</si>
  <si>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</si>
  <si>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</si>
  <si>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</si>
  <si>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</si>
  <si>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</si>
  <si>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</si>
  <si>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</si>
  <si>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</si>
  <si>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</si>
  <si>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</si>
  <si>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</si>
  <si>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</si>
  <si>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</si>
  <si>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</si>
  <si>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</si>
  <si>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</si>
  <si>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</si>
  <si>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</si>
  <si>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</si>
  <si>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</si>
  <si>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</si>
  <si>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</si>
  <si>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</si>
  <si>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</si>
  <si>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</si>
  <si>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</si>
  <si>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</si>
  <si>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</si>
  <si>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</si>
  <si>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</si>
  <si>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</si>
  <si>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</si>
  <si>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</si>
  <si>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</si>
  <si>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</si>
  <si>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</si>
  <si>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</si>
  <si>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</si>
  <si>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</si>
  <si>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</si>
  <si>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</si>
  <si>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</si>
  <si>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</si>
  <si>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</si>
  <si>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</si>
  <si>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</si>
  <si>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</si>
  <si>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</si>
  <si>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</si>
  <si>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</si>
  <si>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</si>
  <si>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</si>
  <si>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</si>
  <si>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</si>
  <si>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</si>
  <si>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</si>
  <si>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</si>
  <si>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</si>
  <si>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</si>
  <si>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</si>
  <si>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</si>
  <si>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</si>
  <si>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</si>
  <si>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</si>
  <si>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</si>
  <si>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</si>
  <si>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</si>
  <si>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</si>
  <si>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</si>
  <si>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</si>
  <si>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</si>
  <si>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</si>
  <si>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</si>
  <si>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</si>
  <si>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</si>
  <si>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</si>
  <si>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</si>
  <si>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</si>
  <si>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</si>
  <si>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</si>
  <si>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</si>
  <si>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</si>
  <si>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</si>
  <si>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</si>
  <si>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</si>
  <si>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</si>
  <si>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</si>
  <si>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</si>
  <si>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</si>
  <si>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</si>
  <si>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</si>
  <si>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</si>
  <si>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</si>
  <si>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</si>
  <si>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</si>
  <si>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</si>
  <si>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</si>
  <si>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</si>
  <si>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</si>
  <si>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</si>
  <si>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</si>
  <si>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</si>
  <si>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</si>
  <si>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</si>
  <si>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</si>
  <si>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</si>
  <si>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</si>
  <si>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</si>
  <si>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</si>
  <si>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</si>
  <si>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</si>
  <si>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</si>
  <si>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</si>
  <si>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</si>
  <si>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</si>
  <si>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</si>
  <si>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</si>
  <si>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</si>
  <si>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</si>
  <si>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</si>
  <si>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</si>
  <si>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</si>
  <si>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</si>
  <si>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</si>
  <si>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</si>
  <si>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</si>
  <si>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</si>
  <si>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</si>
  <si>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</si>
  <si>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</si>
  <si>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</si>
  <si>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</si>
  <si>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</si>
  <si>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</si>
  <si>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</si>
  <si>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</si>
  <si>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</si>
  <si>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</si>
  <si>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</si>
  <si>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</si>
  <si>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</si>
  <si>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</si>
  <si>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</si>
  <si>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</si>
  <si>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</si>
  <si>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</si>
  <si>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</si>
  <si>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</si>
  <si>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</si>
  <si>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</si>
  <si>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</si>
  <si>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</si>
  <si>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</si>
  <si>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</si>
  <si>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</si>
  <si>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</si>
  <si>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</si>
  <si>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</si>
  <si>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</si>
  <si>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</si>
  <si>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</si>
  <si>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</si>
  <si>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</si>
  <si>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</si>
  <si>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</si>
  <si>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</si>
  <si>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</si>
  <si>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</si>
  <si>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</si>
  <si>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</si>
  <si>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</si>
  <si>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</si>
  <si>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</si>
  <si>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</si>
  <si>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</si>
  <si>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</si>
  <si>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</si>
  <si>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</si>
  <si>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</si>
  <si>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</si>
  <si>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</si>
  <si>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</si>
  <si>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</si>
  <si>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</si>
  <si>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</si>
  <si>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</si>
  <si>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</si>
  <si>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</si>
  <si>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</si>
  <si>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</si>
  <si>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</si>
  <si>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</si>
  <si>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</si>
  <si>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</si>
  <si>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</si>
  <si>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</si>
  <si>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</si>
  <si>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</si>
  <si>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</si>
  <si>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</si>
  <si>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</si>
  <si>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</si>
  <si>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</si>
  <si>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</si>
  <si>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</si>
  <si>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</si>
  <si>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</si>
  <si>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</si>
  <si>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</si>
  <si>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</si>
  <si>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</si>
  <si>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</si>
  <si>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</si>
  <si>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</si>
  <si>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</si>
  <si>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</si>
  <si>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</si>
  <si>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</si>
  <si>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</si>
  <si>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</si>
  <si>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</si>
  <si>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</si>
  <si>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</si>
  <si>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</si>
  <si>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</si>
  <si>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</si>
  <si>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</si>
  <si>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</si>
  <si>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</si>
  <si>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</si>
  <si>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</si>
  <si>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</si>
  <si>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</si>
  <si>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</si>
  <si>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</si>
  <si>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</si>
  <si>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</si>
  <si>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</si>
  <si>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</si>
  <si>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</si>
  <si>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</si>
  <si>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</si>
  <si>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</si>
  <si>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</si>
  <si>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</si>
  <si>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</si>
  <si>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</si>
  <si>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</si>
  <si>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</si>
  <si>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</si>
  <si>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</si>
  <si>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</si>
  <si>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</si>
  <si>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</si>
  <si>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</si>
  <si>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</si>
  <si>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</si>
  <si>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</si>
  <si>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</si>
  <si>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</si>
  <si>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</si>
  <si>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</si>
  <si>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</si>
  <si>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</si>
  <si>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</si>
  <si>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</si>
  <si>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</si>
  <si>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</si>
  <si>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</si>
  <si>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</si>
  <si>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</si>
  <si>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</si>
  <si>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</si>
  <si>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</si>
  <si>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</si>
  <si>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</si>
  <si>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</si>
  <si>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</si>
  <si>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</si>
  <si>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</si>
  <si>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</si>
  <si>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</si>
  <si>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</si>
  <si>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</si>
  <si>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</si>
  <si>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</si>
  <si>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</si>
  <si>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</si>
  <si>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</si>
  <si>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</si>
  <si>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</si>
  <si>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</si>
  <si>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</si>
  <si>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</si>
  <si>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</si>
  <si>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</si>
  <si>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</si>
  <si>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</si>
  <si>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</si>
  <si>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</si>
  <si>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</si>
  <si>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</si>
  <si>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</si>
  <si>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</si>
  <si>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</si>
  <si>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</si>
  <si>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</si>
  <si>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</si>
  <si>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</si>
  <si>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</si>
  <si>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</si>
  <si>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</si>
  <si>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</si>
  <si>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</si>
  <si>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</si>
  <si>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</si>
  <si>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</si>
  <si>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</si>
  <si>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</si>
  <si>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</si>
  <si>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</si>
  <si>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</si>
  <si>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</si>
  <si>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</si>
  <si>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</si>
  <si>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</si>
  <si>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</si>
  <si>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</si>
  <si>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</si>
  <si>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</si>
  <si>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</si>
  <si>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</si>
  <si>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</si>
  <si>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</si>
  <si>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</si>
  <si>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</si>
  <si>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</si>
  <si>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</si>
  <si>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</si>
  <si>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</si>
  <si>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</si>
  <si>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</si>
  <si>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</si>
  <si>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</si>
  <si>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</si>
  <si>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</si>
  <si>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</si>
  <si>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</si>
  <si>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</si>
  <si>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</si>
  <si>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</si>
  <si>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</si>
  <si>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</si>
  <si>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</si>
  <si>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</si>
  <si>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</si>
  <si>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</si>
  <si>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</si>
  <si>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</si>
  <si>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</si>
  <si>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</si>
  <si>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</si>
  <si>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</si>
  <si>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</si>
  <si>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</si>
  <si>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</si>
  <si>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</si>
  <si>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</si>
  <si>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</si>
  <si>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</si>
  <si>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</si>
  <si>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</si>
  <si>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</si>
  <si>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</si>
  <si>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</si>
  <si>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</si>
  <si>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</si>
  <si>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</si>
  <si>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</si>
  <si>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</si>
  <si>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</si>
  <si>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</si>
  <si>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</si>
  <si>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</si>
  <si>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</si>
  <si>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</si>
  <si>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</si>
  <si>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</si>
  <si>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</si>
  <si>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</si>
  <si>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</si>
  <si>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</si>
  <si>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</si>
  <si>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</si>
  <si>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</si>
  <si>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</si>
  <si>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</si>
  <si>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</si>
  <si>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</si>
  <si>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</si>
  <si>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</si>
  <si>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</si>
  <si>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</si>
  <si>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</si>
  <si>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</si>
  <si>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</si>
  <si>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</si>
  <si>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</si>
  <si>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</si>
  <si>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</si>
  <si>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</si>
  <si>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</si>
  <si>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</si>
  <si>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</si>
  <si>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</si>
  <si>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</si>
  <si>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</si>
  <si>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</si>
  <si>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</si>
  <si>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</si>
  <si>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</si>
  <si>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</si>
  <si>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</si>
  <si>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</si>
  <si>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</si>
  <si>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</si>
  <si>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</si>
  <si>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</si>
  <si>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</si>
  <si>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</si>
  <si>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</si>
  <si>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</si>
  <si>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</si>
  <si>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</si>
  <si>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</si>
  <si>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</si>
  <si>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</si>
  <si>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</si>
  <si>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</si>
  <si>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</si>
  <si>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</si>
  <si>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</si>
  <si>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</si>
  <si>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</si>
  <si>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</si>
  <si>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</si>
  <si>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</si>
  <si>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</si>
  <si>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</si>
  <si>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</si>
  <si>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</si>
  <si>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</si>
  <si>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</si>
  <si>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</si>
  <si>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</si>
  <si>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</si>
  <si>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</si>
  <si>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</si>
  <si>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</si>
  <si>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</si>
  <si>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</si>
  <si>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</si>
  <si>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</si>
  <si>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</si>
  <si>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</si>
  <si>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</si>
  <si>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</si>
  <si>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</si>
  <si>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</si>
  <si>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</si>
  <si>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</si>
  <si>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</si>
  <si>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</si>
  <si>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</si>
  <si>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</si>
  <si>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</si>
  <si>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</si>
  <si>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</si>
  <si>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</si>
  <si>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</si>
  <si>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</si>
  <si>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</si>
  <si>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</si>
  <si>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</si>
  <si>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</si>
  <si>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</si>
  <si>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</si>
  <si>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</si>
  <si>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</si>
  <si>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</si>
  <si>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</si>
  <si>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</si>
  <si>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</si>
  <si>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</si>
  <si>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</si>
  <si>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</si>
  <si>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</si>
  <si>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</si>
  <si>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</si>
  <si>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</si>
  <si>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</si>
  <si>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</si>
  <si>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</si>
  <si>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</si>
  <si>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</si>
  <si>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</si>
  <si>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</si>
  <si>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</si>
  <si>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</si>
  <si>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</si>
  <si>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</si>
  <si>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</si>
  <si>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</si>
  <si>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</si>
  <si>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</si>
  <si>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</si>
  <si>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</si>
  <si>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</si>
  <si>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</si>
  <si>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</si>
  <si>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</si>
  <si>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</si>
  <si>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</si>
  <si>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</si>
  <si>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</si>
  <si>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</si>
  <si>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</si>
  <si>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</si>
  <si>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</si>
  <si>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</si>
  <si>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</si>
  <si>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</si>
  <si>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</si>
  <si>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</si>
  <si>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</si>
  <si>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</si>
  <si>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</si>
  <si>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</si>
  <si>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</si>
  <si>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</si>
  <si>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</si>
  <si>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</si>
  <si>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</si>
  <si>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</si>
  <si>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</si>
  <si>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</si>
  <si>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</si>
  <si>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</si>
  <si>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</si>
  <si>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</si>
  <si>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</si>
  <si>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</si>
  <si>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</si>
  <si>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</si>
  <si>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</si>
  <si>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</si>
  <si>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</si>
  <si>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</si>
  <si>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</si>
  <si>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</si>
  <si>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</si>
  <si>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</si>
  <si>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</si>
  <si>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</si>
  <si>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</si>
  <si>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</si>
  <si>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</si>
  <si>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</si>
  <si>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</si>
  <si>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</si>
  <si>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</si>
  <si>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</si>
  <si>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</si>
  <si>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</si>
  <si>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</si>
  <si>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</si>
  <si>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</si>
  <si>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</si>
  <si>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</si>
  <si>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</si>
  <si>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</si>
  <si>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</si>
  <si>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</si>
  <si>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</si>
  <si>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</si>
  <si>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</si>
  <si>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</si>
  <si>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</si>
  <si>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</si>
  <si>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</si>
  <si>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</si>
  <si>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</si>
  <si>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</si>
  <si>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</si>
  <si>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</si>
  <si>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</si>
  <si>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</si>
  <si>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</si>
  <si>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</si>
  <si>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</si>
  <si>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</si>
  <si>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</si>
  <si>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</si>
  <si>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</si>
  <si>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</si>
  <si>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</si>
  <si>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</si>
  <si>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</si>
  <si>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</si>
  <si>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</si>
  <si>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</si>
  <si>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</si>
  <si>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</si>
  <si>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</si>
  <si>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</si>
  <si>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</si>
  <si>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</si>
  <si>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</si>
  <si>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</si>
  <si>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</si>
  <si>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</si>
  <si>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</si>
  <si>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</si>
  <si>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</si>
  <si>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</si>
  <si>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</si>
  <si>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</si>
  <si>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</si>
  <si>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</si>
  <si>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</si>
  <si>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</si>
  <si>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</si>
  <si>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</si>
  <si>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</si>
  <si>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</si>
  <si>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</si>
  <si>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</si>
  <si>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</si>
  <si>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</si>
  <si>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</si>
  <si>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</si>
  <si>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</si>
  <si>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</si>
  <si>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</si>
  <si>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</si>
  <si>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</si>
  <si>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</si>
  <si>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</si>
  <si>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</si>
  <si>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</si>
  <si>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</si>
  <si>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</si>
  <si>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</si>
  <si>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</si>
  <si>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</si>
  <si>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</si>
  <si>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</si>
  <si>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</si>
  <si>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</si>
  <si>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</si>
  <si>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</si>
  <si>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</si>
  <si>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</si>
  <si>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</si>
  <si>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</si>
  <si>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</si>
  <si>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</si>
  <si>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</si>
  <si>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</si>
  <si>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</si>
  <si>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</si>
  <si>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</si>
  <si>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</si>
  <si>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</si>
  <si>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</si>
  <si>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</si>
  <si>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</si>
  <si>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</si>
  <si>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</si>
  <si>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</si>
  <si>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</si>
  <si>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</si>
  <si>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</si>
  <si>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</si>
  <si>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</si>
  <si>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</si>
  <si>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</si>
  <si>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</si>
  <si>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</si>
  <si>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</si>
  <si>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</si>
  <si>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</si>
  <si>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</si>
  <si>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</si>
  <si>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</si>
  <si>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</si>
  <si>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</si>
  <si>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</si>
  <si>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</si>
  <si>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</si>
  <si>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</si>
  <si>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</si>
  <si>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</si>
  <si>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</si>
  <si>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</si>
  <si>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</si>
  <si>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</si>
  <si>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</si>
  <si>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</si>
  <si>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</si>
  <si>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</si>
  <si>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</si>
  <si>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</si>
  <si>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</si>
  <si>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</si>
  <si>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</si>
  <si>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</si>
  <si>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</si>
  <si>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</si>
  <si>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</si>
  <si>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</si>
  <si>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</si>
  <si>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</si>
  <si>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</si>
  <si>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</si>
  <si>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</si>
  <si>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</si>
  <si>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</si>
  <si>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</si>
  <si>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</si>
  <si>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</si>
  <si>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</si>
  <si>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</si>
  <si>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</si>
  <si>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</si>
  <si>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</si>
  <si>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</si>
  <si>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</si>
  <si>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</si>
  <si>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</si>
  <si>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</si>
  <si>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</si>
  <si>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</si>
  <si>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</si>
  <si>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</si>
  <si>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</si>
  <si>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</si>
  <si>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</si>
  <si>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</si>
  <si>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</si>
  <si>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</si>
  <si>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</si>
  <si>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</si>
  <si>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</si>
  <si>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</si>
  <si>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</si>
  <si>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</si>
  <si>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</si>
  <si>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</si>
  <si>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</si>
  <si>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</si>
  <si>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</si>
  <si>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</si>
  <si>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</si>
  <si>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</si>
  <si>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</si>
  <si>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</si>
  <si>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</si>
  <si>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</si>
  <si>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</si>
  <si>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</si>
  <si>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</si>
  <si>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</si>
  <si>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</si>
  <si>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</si>
  <si>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</si>
  <si>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</si>
  <si>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</si>
  <si>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</si>
  <si>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</si>
  <si>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</si>
  <si>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</si>
  <si>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</si>
  <si>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</si>
  <si>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</si>
  <si>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</si>
  <si>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</si>
  <si>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</si>
  <si>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</si>
  <si>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</si>
  <si>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</si>
  <si>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</si>
  <si>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</si>
  <si>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</si>
  <si>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</si>
  <si>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</si>
  <si>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</si>
  <si>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</si>
  <si>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</si>
  <si>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</si>
  <si>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</si>
  <si>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</si>
  <si>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</si>
  <si>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</si>
  <si>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</si>
  <si>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</si>
  <si>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</si>
  <si>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</si>
  <si>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</si>
  <si>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</si>
  <si>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</si>
  <si>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</si>
  <si>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</si>
  <si>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</si>
  <si>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</si>
  <si>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</si>
  <si>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</si>
  <si>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</si>
  <si>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</si>
  <si>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</si>
  <si>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</si>
  <si>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</si>
  <si>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</si>
  <si>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</si>
  <si>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</si>
  <si>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</si>
  <si>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</si>
  <si>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</si>
  <si>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</si>
  <si>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</si>
  <si>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</si>
  <si>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</si>
  <si>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</si>
  <si>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</si>
  <si>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</si>
  <si>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</si>
  <si>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</si>
  <si>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</si>
  <si>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</si>
  <si>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</si>
  <si>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</si>
  <si>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</si>
  <si>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</si>
  <si>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</si>
  <si>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</si>
  <si>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</si>
  <si>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</si>
  <si>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</si>
  <si>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</si>
  <si>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</si>
  <si>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</si>
  <si>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</si>
  <si>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</si>
  <si>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</si>
  <si>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</si>
  <si>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</si>
  <si>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</si>
  <si>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</si>
  <si>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</si>
  <si>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</si>
  <si>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</si>
  <si>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</si>
  <si>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</si>
  <si>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</si>
  <si>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</si>
  <si>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</si>
  <si>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</si>
  <si>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</si>
  <si>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</si>
  <si>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</si>
  <si>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</si>
  <si>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</si>
  <si>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</si>
  <si>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</si>
  <si>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</si>
  <si>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</si>
  <si>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</si>
  <si>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</si>
  <si>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</si>
  <si>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</si>
  <si>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</si>
  <si>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</si>
  <si>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</si>
  <si>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</si>
  <si>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</si>
  <si>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</si>
  <si>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</si>
  <si>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</si>
  <si>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</si>
  <si>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</si>
  <si>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</si>
  <si>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</si>
  <si>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</si>
  <si>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</si>
  <si>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</si>
  <si>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</si>
  <si>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</si>
  <si>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</si>
  <si>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</si>
  <si>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</si>
  <si>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</si>
  <si>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</si>
  <si>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</si>
  <si>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</si>
  <si>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</si>
  <si>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</si>
  <si>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</si>
  <si>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</si>
  <si>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</si>
  <si>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</si>
  <si>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</si>
  <si>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</si>
  <si>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</si>
  <si>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</si>
  <si>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</si>
  <si>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</si>
  <si>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</si>
  <si>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</si>
  <si>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</si>
  <si>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</si>
  <si>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</si>
  <si>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</si>
  <si>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</si>
  <si>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</si>
  <si>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</si>
  <si>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</si>
  <si>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</si>
  <si>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</si>
  <si>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</si>
  <si>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</si>
  <si>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</si>
  <si>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</si>
  <si>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</si>
  <si>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</si>
  <si>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</si>
  <si>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</si>
  <si>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</si>
  <si>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</si>
  <si>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</si>
  <si>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</si>
  <si>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</si>
  <si>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</si>
  <si>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</si>
  <si>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</si>
  <si>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</si>
  <si>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</si>
  <si>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</si>
  <si>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</si>
  <si>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</si>
  <si>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</si>
  <si>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</si>
  <si>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</si>
  <si>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</si>
  <si>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</si>
  <si>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</si>
  <si>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</si>
  <si>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</si>
  <si>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</si>
  <si>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</si>
  <si>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</si>
  <si>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</si>
  <si>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</si>
  <si>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</si>
  <si>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</si>
  <si>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</si>
  <si>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</si>
  <si>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</si>
  <si>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</si>
  <si>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</si>
  <si>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</si>
  <si>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</si>
  <si>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</si>
  <si>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</si>
  <si>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</si>
  <si>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</si>
  <si>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</si>
  <si>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</si>
  <si>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</si>
  <si>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</si>
  <si>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</si>
  <si>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</si>
  <si>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</si>
  <si>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</si>
  <si>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</si>
  <si>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</si>
  <si>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</si>
  <si>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</si>
  <si>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</si>
  <si>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</si>
  <si>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</si>
  <si>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</si>
  <si>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</si>
  <si>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</si>
  <si>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</si>
  <si>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</si>
  <si>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</si>
  <si>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</si>
  <si>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</si>
  <si>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</si>
  <si>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</si>
  <si>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</si>
  <si>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</si>
  <si>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</si>
  <si>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</si>
  <si>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</si>
  <si>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</si>
  <si>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</si>
  <si>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</si>
  <si>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</si>
  <si>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</si>
  <si>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</si>
  <si>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</si>
  <si>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</si>
  <si>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</si>
  <si>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</si>
  <si>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</si>
  <si>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</si>
  <si>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</si>
  <si>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</si>
  <si>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</si>
  <si>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</si>
  <si>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</si>
  <si>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</si>
  <si>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</si>
  <si>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</si>
  <si>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</si>
  <si>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</si>
  <si>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</si>
  <si>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</si>
  <si>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</si>
  <si>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</si>
  <si>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</si>
  <si>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</si>
  <si>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</si>
  <si>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</si>
  <si>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</si>
  <si>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</si>
  <si>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</si>
  <si>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</si>
  <si>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</si>
  <si>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</si>
  <si>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</si>
  <si>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</si>
  <si>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</si>
  <si>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</si>
  <si>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</si>
  <si>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</si>
  <si>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</si>
  <si>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</si>
  <si>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</si>
  <si>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</si>
  <si>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</si>
  <si>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</si>
  <si>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</si>
  <si>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</si>
  <si>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</si>
  <si>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</si>
  <si>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</si>
  <si>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</si>
  <si>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</si>
  <si>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</si>
  <si>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</si>
  <si>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</si>
  <si>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</si>
  <si>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</si>
  <si>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</si>
  <si>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</si>
  <si>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</si>
  <si>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</si>
  <si>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</si>
  <si>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</si>
  <si>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</si>
  <si>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</si>
  <si>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</si>
  <si>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</si>
  <si>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</si>
  <si>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</si>
  <si>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</si>
  <si>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</si>
  <si>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</si>
  <si>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</si>
  <si>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</si>
  <si>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</si>
  <si>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</si>
  <si>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</si>
  <si>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</si>
  <si>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</si>
  <si>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</si>
  <si>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</si>
  <si>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</si>
  <si>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</si>
  <si>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</si>
  <si>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</si>
  <si>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</si>
  <si>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</si>
  <si>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</si>
  <si>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</si>
  <si>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</si>
  <si>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</si>
  <si>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</si>
  <si>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</si>
  <si>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</si>
  <si>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</si>
  <si>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</si>
  <si>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</si>
  <si>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</si>
  <si>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</si>
  <si>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</si>
  <si>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</si>
  <si>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</si>
  <si>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</si>
  <si>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</si>
  <si>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</si>
  <si>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</si>
  <si>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</si>
  <si>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</si>
  <si>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</si>
  <si>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</si>
  <si>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</si>
  <si>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</si>
  <si>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</si>
  <si>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</si>
  <si>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</si>
  <si>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</si>
  <si>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</si>
  <si>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</si>
  <si>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</si>
  <si>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</si>
  <si>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</si>
  <si>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</si>
  <si>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</si>
  <si>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</si>
  <si>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</si>
  <si>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</si>
  <si>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</si>
  <si>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</si>
  <si>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</si>
  <si>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</si>
  <si>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</si>
  <si>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</si>
  <si>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</si>
  <si>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</si>
  <si>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</si>
  <si>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</si>
  <si>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</si>
  <si>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</si>
  <si>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</si>
  <si>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</si>
  <si>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</si>
  <si>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</si>
  <si>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</si>
  <si>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</si>
  <si>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</si>
  <si>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</si>
  <si>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</si>
  <si>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</si>
  <si>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</si>
  <si>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</si>
  <si>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</si>
  <si>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</si>
  <si>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</si>
  <si>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</si>
  <si>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</si>
  <si>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</si>
  <si>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</si>
  <si>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</si>
  <si>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</si>
  <si>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</si>
  <si>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</si>
  <si>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</si>
  <si>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</si>
  <si>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</si>
  <si>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</si>
  <si>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</si>
  <si>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</si>
  <si>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</si>
  <si>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</si>
  <si>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</si>
  <si>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</si>
  <si>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</si>
  <si>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</si>
  <si>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</si>
  <si>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</si>
  <si>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</si>
  <si>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</si>
  <si>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</si>
  <si>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</si>
  <si>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</si>
  <si>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</si>
  <si>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</si>
  <si>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</si>
  <si>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</si>
  <si>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</si>
  <si>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</si>
  <si>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</si>
  <si>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</si>
  <si>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</si>
  <si>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</si>
  <si>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</si>
  <si>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</si>
  <si>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</si>
  <si>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</si>
  <si>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</si>
  <si>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</si>
  <si>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</si>
  <si>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</si>
  <si>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</si>
  <si>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</si>
  <si>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</si>
  <si>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</si>
  <si>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</si>
  <si>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</si>
  <si>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</si>
  <si>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</si>
  <si>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</si>
  <si>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</si>
  <si>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</si>
  <si>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</si>
  <si>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</si>
  <si>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</si>
  <si>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</si>
  <si>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</si>
  <si>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</si>
  <si>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</si>
  <si>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</si>
  <si>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</si>
  <si>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</si>
  <si>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</si>
  <si>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</si>
  <si>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</si>
  <si>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</si>
  <si>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</si>
  <si>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</si>
  <si>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</si>
  <si>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</si>
  <si>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</si>
  <si>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</si>
  <si>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</si>
  <si>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</si>
  <si>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</si>
  <si>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</si>
  <si>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</si>
  <si>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</si>
  <si>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</si>
  <si>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</si>
  <si>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</si>
  <si>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</si>
  <si>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</si>
  <si>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</si>
  <si>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</si>
  <si>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</si>
  <si>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</si>
  <si>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</si>
  <si>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</si>
  <si>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</si>
  <si>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</si>
  <si>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</si>
  <si>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</si>
  <si>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</si>
  <si>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</si>
  <si>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</si>
  <si>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</si>
  <si>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</si>
  <si>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</si>
  <si>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</si>
  <si>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</si>
  <si>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</si>
  <si>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</si>
  <si>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</si>
  <si>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</si>
  <si>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</si>
  <si>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</si>
  <si>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</si>
  <si>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</si>
  <si>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</si>
  <si>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</si>
  <si>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</si>
  <si>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</si>
  <si>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</si>
  <si>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</si>
  <si>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</si>
  <si>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</si>
  <si>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</si>
  <si>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</si>
  <si>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</si>
  <si>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</si>
  <si>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</si>
  <si>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</si>
  <si>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</si>
  <si>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</si>
  <si>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</si>
  <si>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</si>
  <si>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</si>
  <si>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</si>
  <si>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</si>
  <si>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</si>
  <si>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</si>
  <si>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</si>
  <si>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</si>
  <si>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</si>
  <si>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</si>
  <si>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</si>
  <si>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</si>
  <si>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</si>
  <si>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</si>
  <si>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</si>
  <si>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</si>
  <si>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</si>
  <si>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</si>
  <si>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</si>
  <si>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</si>
  <si>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</si>
  <si>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</si>
  <si>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</si>
  <si>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</si>
  <si>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</si>
  <si>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</si>
  <si>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</si>
  <si>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</si>
  <si>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</si>
  <si>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</si>
  <si>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</si>
  <si>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</si>
  <si>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</si>
  <si>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</si>
  <si>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</si>
  <si>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</si>
  <si>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</si>
  <si>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</si>
  <si>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</si>
  <si>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</si>
  <si>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</si>
  <si>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</si>
  <si>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</si>
  <si>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</si>
  <si>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</si>
  <si>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</si>
  <si>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</si>
  <si>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</si>
  <si>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</si>
  <si>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</si>
  <si>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</si>
  <si>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</si>
  <si>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</si>
  <si>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</si>
  <si>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</si>
  <si>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</si>
  <si>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</si>
  <si>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</si>
  <si>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</si>
  <si>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</si>
  <si>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</si>
  <si>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</si>
  <si>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</si>
  <si>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</si>
  <si>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</si>
  <si>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</si>
  <si>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</si>
  <si>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</si>
  <si>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</si>
  <si>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</si>
  <si>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</si>
  <si>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</si>
  <si>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</si>
  <si>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</si>
  <si>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</si>
  <si>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</si>
  <si>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</si>
  <si>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</si>
  <si>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</si>
  <si>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</si>
  <si>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</si>
  <si>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</si>
  <si>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</si>
  <si>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</si>
  <si>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</si>
  <si>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</si>
  <si>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</si>
  <si>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</si>
  <si>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</si>
  <si>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</si>
  <si>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</si>
  <si>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</si>
  <si>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</si>
  <si>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</si>
  <si>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</si>
  <si>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</si>
  <si>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</si>
  <si>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</si>
  <si>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</si>
  <si>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</si>
  <si>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</si>
  <si>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</si>
  <si>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</si>
  <si>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</si>
  <si>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</si>
  <si>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</si>
  <si>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</si>
  <si>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</si>
  <si>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</si>
  <si>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</si>
  <si>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</si>
  <si>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</si>
  <si>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</si>
  <si>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</si>
  <si>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</si>
  <si>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</si>
  <si>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</si>
  <si>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</si>
  <si>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</si>
  <si>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</si>
  <si>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</si>
  <si>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</si>
  <si>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</si>
  <si>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</si>
  <si>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</si>
  <si>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</si>
  <si>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</si>
  <si>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</si>
  <si>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</si>
  <si>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</si>
  <si>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</si>
  <si>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</si>
  <si>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</si>
  <si>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</si>
  <si>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</si>
  <si>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</si>
  <si>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</si>
  <si>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</si>
  <si>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</si>
  <si>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</si>
  <si>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</si>
  <si>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</si>
  <si>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</si>
  <si>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</si>
  <si>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</si>
  <si>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</si>
  <si>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</si>
  <si>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</si>
  <si>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</si>
  <si>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</si>
  <si>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</si>
  <si>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</si>
  <si>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</si>
  <si>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</si>
  <si>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</si>
  <si>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</si>
  <si>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</si>
  <si>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</si>
  <si>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</si>
  <si>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</si>
  <si>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</si>
  <si>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</si>
  <si>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</si>
  <si>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</si>
  <si>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</si>
  <si>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</si>
  <si>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</si>
  <si>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</si>
  <si>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</si>
  <si>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</si>
  <si>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</si>
  <si>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</si>
  <si>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</si>
  <si>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</si>
  <si>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</si>
  <si>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</si>
  <si>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</si>
  <si>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</si>
  <si>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</si>
  <si>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</si>
  <si>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</si>
  <si>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</si>
  <si>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</si>
  <si>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</si>
  <si>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</si>
  <si>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</si>
  <si>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</si>
  <si>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</si>
  <si>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</si>
  <si>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</si>
  <si>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</si>
  <si>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</si>
  <si>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</si>
  <si>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</si>
  <si>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</si>
  <si>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</si>
  <si>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</si>
  <si>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</si>
  <si>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</si>
  <si>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</si>
  <si>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</si>
  <si>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</si>
  <si>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</si>
  <si>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</si>
  <si>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</si>
  <si>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</si>
  <si>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</si>
  <si>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</si>
  <si>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</si>
  <si>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</si>
  <si>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</si>
  <si>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</si>
  <si>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</si>
  <si>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</si>
  <si>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</si>
  <si>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</si>
  <si>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</si>
  <si>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</si>
  <si>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</si>
  <si>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</si>
  <si>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</si>
  <si>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</si>
  <si>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</si>
  <si>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</si>
  <si>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</si>
  <si>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</si>
  <si>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</si>
  <si>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</si>
  <si>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</si>
  <si>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</si>
  <si>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</si>
  <si>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</si>
  <si>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</si>
  <si>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</si>
  <si>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</si>
  <si>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</si>
  <si>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</si>
  <si>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</si>
  <si>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</si>
  <si>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</si>
  <si>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</si>
  <si>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</si>
  <si>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</si>
  <si>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</si>
  <si>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</si>
  <si>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</si>
  <si>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</si>
  <si>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</si>
  <si>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</si>
  <si>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</si>
  <si>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</si>
  <si>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</si>
  <si>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</si>
  <si>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</si>
  <si>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</si>
  <si>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</si>
  <si>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</si>
  <si>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</si>
  <si>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</si>
  <si>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</si>
  <si>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</si>
  <si>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</si>
  <si>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</si>
  <si>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</si>
  <si>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</si>
  <si>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</si>
  <si>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</si>
  <si>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</si>
  <si>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</si>
  <si>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</si>
  <si>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</si>
  <si>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</si>
  <si>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</si>
  <si>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</si>
  <si>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</si>
  <si>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</si>
  <si>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</si>
  <si>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</si>
  <si>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</si>
  <si>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</si>
  <si>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</si>
  <si>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</si>
  <si>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</si>
  <si>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</si>
  <si>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</si>
  <si>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</si>
  <si>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</si>
  <si>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</si>
  <si>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</si>
  <si>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</si>
  <si>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</si>
  <si>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</si>
  <si>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</si>
  <si>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</si>
  <si>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</si>
  <si>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</si>
  <si>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</si>
  <si>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</si>
  <si>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</si>
  <si>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</si>
  <si>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</si>
  <si>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</si>
  <si>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</si>
  <si>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</si>
  <si>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</si>
  <si>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</si>
  <si>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</si>
  <si>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</si>
  <si>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</si>
  <si>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</si>
  <si>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</si>
  <si>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</si>
  <si>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</si>
  <si>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</si>
  <si>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</si>
  <si>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</si>
  <si>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</si>
  <si>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</si>
  <si>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</si>
  <si>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</si>
  <si>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</si>
  <si>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</si>
  <si>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</si>
  <si>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</si>
  <si>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</si>
  <si>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</si>
  <si>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</si>
  <si>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</si>
  <si>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</si>
  <si>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</si>
  <si>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</si>
  <si>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</si>
  <si>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</si>
  <si>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</si>
  <si>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</si>
  <si>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</si>
  <si>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</si>
  <si>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</si>
  <si>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</si>
  <si>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</si>
  <si>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</si>
  <si>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</si>
  <si>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</si>
  <si>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</si>
  <si>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</si>
  <si>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</si>
  <si>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</si>
  <si>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</si>
  <si>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</si>
  <si>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</si>
  <si>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</si>
  <si>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</si>
  <si>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</si>
  <si>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</si>
  <si>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</si>
  <si>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</si>
  <si>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</si>
  <si>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</si>
  <si>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</si>
  <si>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</si>
  <si>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</si>
  <si>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</si>
  <si>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</si>
  <si>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</si>
  <si>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</si>
  <si>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</si>
  <si>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</si>
  <si>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</si>
  <si>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</si>
  <si>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</si>
  <si>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</si>
  <si>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</si>
  <si>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</si>
  <si>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</si>
  <si>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</si>
  <si>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</si>
  <si>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</si>
  <si>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</si>
  <si>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</si>
  <si>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</si>
  <si>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</si>
  <si>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</si>
  <si>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</si>
  <si>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</si>
  <si>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</si>
  <si>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</si>
  <si>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</si>
  <si>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</si>
  <si>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</si>
  <si>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</si>
  <si>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</si>
  <si>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</si>
  <si>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</si>
  <si>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</si>
  <si>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</si>
  <si>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</si>
  <si>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</si>
  <si>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</si>
  <si>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</si>
  <si>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</si>
  <si>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</si>
  <si>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</si>
  <si>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</si>
  <si>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</si>
  <si>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</si>
  <si>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</si>
  <si>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</si>
  <si>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</si>
  <si>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</si>
  <si>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</si>
  <si>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</si>
  <si>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</si>
  <si>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</si>
  <si>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</si>
  <si>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</si>
  <si>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</si>
  <si>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</si>
  <si>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</si>
  <si>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</si>
  <si>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</si>
  <si>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</si>
  <si>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</si>
  <si>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</si>
  <si>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</si>
  <si>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</si>
  <si>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</si>
  <si>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</si>
  <si>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</si>
  <si>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</si>
  <si>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</si>
  <si>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</si>
  <si>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</si>
  <si>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</si>
  <si>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</si>
  <si>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</si>
  <si>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</si>
  <si>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</si>
  <si>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</si>
  <si>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</si>
  <si>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</si>
  <si>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</si>
  <si>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</si>
  <si>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</si>
  <si>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</si>
  <si>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</si>
  <si>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</si>
  <si>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</si>
  <si>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</si>
  <si>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</si>
  <si>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</si>
  <si>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</si>
  <si>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</si>
  <si>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</si>
  <si>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</si>
  <si>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</si>
  <si>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</si>
  <si>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</si>
  <si>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</si>
  <si>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</si>
  <si>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</si>
  <si>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</si>
  <si>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</si>
  <si>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</si>
  <si>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</si>
  <si>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</si>
  <si>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</si>
  <si>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</si>
  <si>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</si>
  <si>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</si>
  <si>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</si>
  <si>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</si>
  <si>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</si>
  <si>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</si>
  <si>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</si>
  <si>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</si>
  <si>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</si>
  <si>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</si>
  <si>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</si>
  <si>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</si>
  <si>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</si>
  <si>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</si>
  <si>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</si>
  <si>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</si>
  <si>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</si>
  <si>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</si>
  <si>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</si>
  <si>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</si>
  <si>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</si>
  <si>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</si>
  <si>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</si>
  <si>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</si>
  <si>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</si>
  <si>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</si>
  <si>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</si>
  <si>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</si>
  <si>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</si>
  <si>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</si>
  <si>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</si>
  <si>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</si>
  <si>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</si>
  <si>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</si>
  <si>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</si>
  <si>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</si>
  <si>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</si>
  <si>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</si>
  <si>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</si>
  <si>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</si>
  <si>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</si>
  <si>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</si>
  <si>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</si>
  <si>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</si>
  <si>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</si>
  <si>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</si>
  <si>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</si>
  <si>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</si>
  <si>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</si>
  <si>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</si>
  <si>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</si>
  <si>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</si>
  <si>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</si>
  <si>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</si>
  <si>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</si>
  <si>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</si>
  <si>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</si>
  <si>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</si>
  <si>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</si>
  <si>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</si>
  <si>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</si>
  <si>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</si>
  <si>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</si>
  <si>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</si>
  <si>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</si>
  <si>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</si>
  <si>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</si>
  <si>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</si>
  <si>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</si>
  <si>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</si>
  <si>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</si>
  <si>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</si>
  <si>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</si>
  <si>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</si>
  <si>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</si>
  <si>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</si>
  <si>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</si>
  <si>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</si>
  <si>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</si>
  <si>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</si>
  <si>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</si>
  <si>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</si>
  <si>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</si>
  <si>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</si>
  <si>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</si>
  <si>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</si>
  <si>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</si>
  <si>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</si>
  <si>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</si>
  <si>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</si>
  <si>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</si>
  <si>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</si>
  <si>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</si>
  <si>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</si>
  <si>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</si>
  <si>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</si>
  <si>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</si>
  <si>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</si>
  <si>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</si>
  <si>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</si>
  <si>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</si>
  <si>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</si>
  <si>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</si>
  <si>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</si>
  <si>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</si>
  <si>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</si>
  <si>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</si>
  <si>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</si>
  <si>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</si>
  <si>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</si>
  <si>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</si>
  <si>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</si>
  <si>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</si>
  <si>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</si>
  <si>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</si>
  <si>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</si>
  <si>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</si>
  <si>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</si>
  <si>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</si>
  <si>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</si>
  <si>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</si>
  <si>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</si>
  <si>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</si>
  <si>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</si>
  <si>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</si>
  <si>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</si>
  <si>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</si>
  <si>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</si>
  <si>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</si>
  <si>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</si>
  <si>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</si>
  <si>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</si>
  <si>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</si>
  <si>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</si>
  <si>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</si>
  <si>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</si>
  <si>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</si>
  <si>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</si>
  <si>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</si>
  <si>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</si>
  <si>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</si>
  <si>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</si>
  <si>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</si>
  <si>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</si>
  <si>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</si>
  <si>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</si>
  <si>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</si>
  <si>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</si>
  <si>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</si>
  <si>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</si>
  <si>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</si>
  <si>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</si>
  <si>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</si>
  <si>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</si>
  <si>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</si>
  <si>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</si>
  <si>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</si>
  <si>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</si>
  <si>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</si>
  <si>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</si>
  <si>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</si>
  <si>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</si>
  <si>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</si>
  <si>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</si>
  <si>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</si>
  <si>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</si>
  <si>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</si>
  <si>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</si>
  <si>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</si>
  <si>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</si>
  <si>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</si>
  <si>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</si>
  <si>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</si>
  <si>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</si>
  <si>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</si>
  <si>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</si>
  <si>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</si>
  <si>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</si>
  <si>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</si>
  <si>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</si>
  <si>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</si>
  <si>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</si>
  <si>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</si>
  <si>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</si>
  <si>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</si>
  <si>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</si>
  <si>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</si>
  <si>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</si>
  <si>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</si>
  <si>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</si>
  <si>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</si>
  <si>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</si>
  <si>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</si>
  <si>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</si>
  <si>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</si>
  <si>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</si>
  <si>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</si>
  <si>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</si>
  <si>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</si>
  <si>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</si>
  <si>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</si>
  <si>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</si>
  <si>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</si>
  <si>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</si>
  <si>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</si>
  <si>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</si>
  <si>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</si>
  <si>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</si>
  <si>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</si>
  <si>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</si>
  <si>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</si>
  <si>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</si>
  <si>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</si>
  <si>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</si>
  <si>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</si>
  <si>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</si>
  <si>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</si>
  <si>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</si>
  <si>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</si>
  <si>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</si>
  <si>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</si>
  <si>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</si>
  <si>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</si>
  <si>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</si>
  <si>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</si>
  <si>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</si>
  <si>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</si>
  <si>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</si>
  <si>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</si>
  <si>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</si>
  <si>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</si>
  <si>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</si>
  <si>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</si>
  <si>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</si>
  <si>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</si>
  <si>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</si>
  <si>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</si>
  <si>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</si>
  <si>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</si>
  <si>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</si>
  <si>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</si>
  <si>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</si>
  <si>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</si>
  <si>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</si>
  <si>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</si>
  <si>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</si>
  <si>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</si>
  <si>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</si>
  <si>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</si>
  <si>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</si>
  <si>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</si>
  <si>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</si>
  <si>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</si>
  <si>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</si>
  <si>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</si>
  <si>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</si>
  <si>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</si>
  <si>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</si>
  <si>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</si>
  <si>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</si>
  <si>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</si>
  <si>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</si>
  <si>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</si>
  <si>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</si>
  <si>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</si>
  <si>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</si>
  <si>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</si>
  <si>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</si>
  <si>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</si>
  <si>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</si>
  <si>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</si>
  <si>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</si>
  <si>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</si>
  <si>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</si>
  <si>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</si>
  <si>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</si>
  <si>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</si>
  <si>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</si>
  <si>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</si>
  <si>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</si>
  <si>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</si>
  <si>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</si>
  <si>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</si>
  <si>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</si>
  <si>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</si>
  <si>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</si>
  <si>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</si>
  <si>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</si>
  <si>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</si>
  <si>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</si>
  <si>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</si>
  <si>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</si>
  <si>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</si>
  <si>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</si>
  <si>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</si>
  <si>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</si>
  <si>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</si>
  <si>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</si>
  <si>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</si>
  <si>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</si>
  <si>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</si>
  <si>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</si>
  <si>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</si>
  <si>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</si>
  <si>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</si>
  <si>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</si>
  <si>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</si>
  <si>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</si>
  <si>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</si>
  <si>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</si>
  <si>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</si>
  <si>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</si>
  <si>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</si>
  <si>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</si>
  <si>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</si>
  <si>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</si>
  <si>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</si>
  <si>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</si>
  <si>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</si>
  <si>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</si>
  <si>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</si>
  <si>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</si>
  <si>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</si>
  <si>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</si>
  <si>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</si>
  <si>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</si>
  <si>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</si>
  <si>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</si>
  <si>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</si>
  <si>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</si>
  <si>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</si>
  <si>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</si>
  <si>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</si>
  <si>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</si>
  <si>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</si>
  <si>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</si>
  <si>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</si>
  <si>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</si>
  <si>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</si>
  <si>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</si>
  <si>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</si>
  <si>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</si>
  <si>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</si>
  <si>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</si>
  <si>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</si>
  <si>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</si>
  <si>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</si>
  <si>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</si>
  <si>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</si>
  <si>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</si>
  <si>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</si>
  <si>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</si>
  <si>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</si>
  <si>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</si>
  <si>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</si>
  <si>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</si>
  <si>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</si>
  <si>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</si>
  <si>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</si>
  <si>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</si>
  <si>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</si>
  <si>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</si>
  <si>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</si>
  <si>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</si>
  <si>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</si>
  <si>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</si>
  <si>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</si>
  <si>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</si>
  <si>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</si>
  <si>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</si>
  <si>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</si>
  <si>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</si>
  <si>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</si>
  <si>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</si>
  <si>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</si>
  <si>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</si>
  <si>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</si>
  <si>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</si>
  <si>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</si>
  <si>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</si>
  <si>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</si>
  <si>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</si>
  <si>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</si>
  <si>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</si>
  <si>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</si>
  <si>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</si>
  <si>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</si>
  <si>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</si>
  <si>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</si>
  <si>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</si>
  <si>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</si>
  <si>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</si>
  <si>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</si>
  <si>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</si>
  <si>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</si>
  <si>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</si>
  <si>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</si>
  <si>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</si>
  <si>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</si>
  <si>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</si>
  <si>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</si>
  <si>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</si>
  <si>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</si>
  <si>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</si>
  <si>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</si>
  <si>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</si>
  <si>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</si>
  <si>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</si>
  <si>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</si>
  <si>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</si>
  <si>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</si>
  <si>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</si>
  <si>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</si>
  <si>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</si>
  <si>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</si>
  <si>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</si>
  <si>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</si>
  <si>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</si>
  <si>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</si>
  <si>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</si>
  <si>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</si>
  <si>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</si>
  <si>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</si>
  <si>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</si>
  <si>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</si>
  <si>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</si>
  <si>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</si>
  <si>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</si>
  <si>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</si>
  <si>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</si>
  <si>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</si>
  <si>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</si>
  <si>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</si>
  <si>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</si>
  <si>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</si>
  <si>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</si>
  <si>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</si>
  <si>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</si>
  <si>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</si>
  <si>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</si>
  <si>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</si>
  <si>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</si>
  <si>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</si>
  <si>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</si>
  <si>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</si>
  <si>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</si>
  <si>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</si>
  <si>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</si>
  <si>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</si>
  <si>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</si>
  <si>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</si>
  <si>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</si>
  <si>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</si>
  <si>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</si>
  <si>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</si>
  <si>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</si>
  <si>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</si>
  <si>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</si>
  <si>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</si>
  <si>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</si>
  <si>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</si>
  <si>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</si>
  <si>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</si>
  <si>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</si>
  <si>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</si>
  <si>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</si>
  <si>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</si>
  <si>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</si>
  <si>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</si>
  <si>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</si>
  <si>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</si>
  <si>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</si>
  <si>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</si>
  <si>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</si>
  <si>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</si>
  <si>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</si>
  <si>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</si>
  <si>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</si>
  <si>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</si>
  <si>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</si>
  <si>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</si>
  <si>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</si>
  <si>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</si>
  <si>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</si>
  <si>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</si>
  <si>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</si>
  <si>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</si>
  <si>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</si>
  <si>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</si>
  <si>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</si>
  <si>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</si>
  <si>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</si>
  <si>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</si>
  <si>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</si>
  <si>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</si>
  <si>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</si>
  <si>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</si>
  <si>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</si>
  <si>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</si>
  <si>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</si>
  <si>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</si>
  <si>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</si>
  <si>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</si>
  <si>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</si>
  <si>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</si>
  <si>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</si>
  <si>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</si>
  <si>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</si>
  <si>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</si>
  <si>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</si>
  <si>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</si>
  <si>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</si>
  <si>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</si>
  <si>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</si>
  <si>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</si>
  <si>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</si>
  <si>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</si>
  <si>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</si>
  <si>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</si>
  <si>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</si>
  <si>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</si>
  <si>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</si>
  <si>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</si>
  <si>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</si>
  <si>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</si>
  <si>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</si>
  <si>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</si>
  <si>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</si>
  <si>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</si>
  <si>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</si>
  <si>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</si>
  <si>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</si>
  <si>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</si>
  <si>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</si>
  <si>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</si>
  <si>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</si>
  <si>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</si>
  <si>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</si>
  <si>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</si>
  <si>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</si>
  <si>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</si>
  <si>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</si>
  <si>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</si>
  <si>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</si>
  <si>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</si>
  <si>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</si>
  <si>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</si>
  <si>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</si>
  <si>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</si>
  <si>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</si>
  <si>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</si>
  <si>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</si>
  <si>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</si>
  <si>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</si>
  <si>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</si>
  <si>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</si>
  <si>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</si>
  <si>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</si>
  <si>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</si>
  <si>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</si>
  <si>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</si>
  <si>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</si>
  <si>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</si>
  <si>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</si>
  <si>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</si>
  <si>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</si>
  <si>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</si>
  <si>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</si>
  <si>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</si>
  <si>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</si>
  <si>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</si>
  <si>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</si>
  <si>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</si>
  <si>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</si>
  <si>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</si>
  <si>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</si>
  <si>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</si>
  <si>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</si>
  <si>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</si>
  <si>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</si>
  <si>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</si>
  <si>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</si>
  <si>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</si>
  <si>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</si>
  <si>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</si>
  <si>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</si>
  <si>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</si>
  <si>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</si>
  <si>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</si>
  <si>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</si>
  <si>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</si>
  <si>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</si>
  <si>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</si>
  <si>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</si>
  <si>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</si>
  <si>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</si>
  <si>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</si>
  <si>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</si>
  <si>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</si>
  <si>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</si>
  <si>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</si>
  <si>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</si>
  <si>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</si>
  <si>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</si>
  <si>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</si>
  <si>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</si>
  <si>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</si>
  <si>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</si>
  <si>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</si>
  <si>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</si>
  <si>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</si>
  <si>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</si>
  <si>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</si>
  <si>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</si>
  <si>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</si>
  <si>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</si>
  <si>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</si>
  <si>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</si>
  <si>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</si>
  <si>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</si>
  <si>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</si>
  <si>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</si>
  <si>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</si>
  <si>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</si>
  <si>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</si>
  <si>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</si>
  <si>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</si>
  <si>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</si>
  <si>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</si>
  <si>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</si>
  <si>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</si>
  <si>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</si>
  <si>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</si>
  <si>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</si>
  <si>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</si>
  <si>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</si>
  <si>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</si>
  <si>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</si>
  <si>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</si>
  <si>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</si>
  <si>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</si>
  <si>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</si>
  <si>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</si>
  <si>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</si>
  <si>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</si>
  <si>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</si>
  <si>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</si>
  <si>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</si>
  <si>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</si>
  <si>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</si>
  <si>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</si>
  <si>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</si>
  <si>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</si>
  <si>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</si>
  <si>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</si>
  <si>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</si>
  <si>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</si>
  <si>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</si>
  <si>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</si>
  <si>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</si>
  <si>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</si>
  <si>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</si>
  <si>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</si>
  <si>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</si>
  <si>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</si>
  <si>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</si>
  <si>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</si>
  <si>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</si>
  <si>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</si>
  <si>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</si>
  <si>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</si>
  <si>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</si>
  <si>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</si>
  <si>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</si>
  <si>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</si>
  <si>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</si>
  <si>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</si>
  <si>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</si>
  <si>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</si>
  <si>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</si>
  <si>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</si>
  <si>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</si>
  <si>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</si>
  <si>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</si>
  <si>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</si>
  <si>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</si>
  <si>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</si>
  <si>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</si>
  <si>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</si>
  <si>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</si>
  <si>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</si>
  <si>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</si>
  <si>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</si>
  <si>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</si>
  <si>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</si>
  <si>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</si>
  <si>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</si>
  <si>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</si>
  <si>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</si>
  <si>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</si>
  <si>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</si>
  <si>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</si>
  <si>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</si>
  <si>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</si>
  <si>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</si>
  <si>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</si>
  <si>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</si>
  <si>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</si>
  <si>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</si>
  <si>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</si>
  <si>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</si>
  <si>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</si>
  <si>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</si>
  <si>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</si>
  <si>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</si>
  <si>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</si>
  <si>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</si>
  <si>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</si>
  <si>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</si>
  <si>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</si>
  <si>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</si>
  <si>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</si>
  <si>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</si>
  <si>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</si>
  <si>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</si>
  <si>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</si>
  <si>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</si>
  <si>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</si>
  <si>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</si>
  <si>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</si>
  <si>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</si>
  <si>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</si>
  <si>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</si>
  <si>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</si>
  <si>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</si>
  <si>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</si>
  <si>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</si>
  <si>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</si>
  <si>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</si>
  <si>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</si>
  <si>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</si>
  <si>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</si>
  <si>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</si>
  <si>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</si>
  <si>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</si>
  <si>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</si>
  <si>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</si>
  <si>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</si>
  <si>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</si>
  <si>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</si>
  <si>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</si>
  <si>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</si>
  <si>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</si>
  <si>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</si>
  <si>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</si>
  <si>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</si>
  <si>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</si>
  <si>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</si>
  <si>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</si>
  <si>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</si>
  <si>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</si>
  <si>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</si>
  <si>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</si>
  <si>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</si>
  <si>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</si>
  <si>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</si>
  <si>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</si>
  <si>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</si>
  <si>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</si>
  <si>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</si>
  <si>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</si>
  <si>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</si>
  <si>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</si>
  <si>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</si>
  <si>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</si>
  <si>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</si>
  <si>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</si>
  <si>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</si>
  <si>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</si>
  <si>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</si>
  <si>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</si>
  <si>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</si>
  <si>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</si>
  <si>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</si>
  <si>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</si>
  <si>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</si>
  <si>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</si>
  <si>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</si>
  <si>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</si>
  <si>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</si>
  <si>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</si>
  <si>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</si>
  <si>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</si>
  <si>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</si>
  <si>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</si>
  <si>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</si>
  <si>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</si>
  <si>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</si>
  <si>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</si>
  <si>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</si>
  <si>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</si>
  <si>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</si>
  <si>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</si>
  <si>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</si>
  <si>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</si>
  <si>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</si>
  <si>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</si>
  <si>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</si>
  <si>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</si>
  <si>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</si>
  <si>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</si>
  <si>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</si>
  <si>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</si>
  <si>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</si>
  <si>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</si>
  <si>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</si>
  <si>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</si>
  <si>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</si>
  <si>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</si>
  <si>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</si>
  <si>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</si>
  <si>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</si>
  <si>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</si>
  <si>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</si>
  <si>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</si>
  <si>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</si>
  <si>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</si>
  <si>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</si>
  <si>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</si>
  <si>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</si>
  <si>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</si>
  <si>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</si>
  <si>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</si>
  <si>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</si>
  <si>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</si>
  <si>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</si>
  <si>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</si>
  <si>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</si>
  <si>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</si>
  <si>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</si>
  <si>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</si>
  <si>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</si>
  <si>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</si>
  <si>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</si>
  <si>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</si>
  <si>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</si>
  <si>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</si>
  <si>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</si>
  <si>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</si>
  <si>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</si>
  <si>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</si>
  <si>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</si>
  <si>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</si>
  <si>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</si>
  <si>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</si>
  <si>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</si>
  <si>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</si>
  <si>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</si>
  <si>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</si>
  <si>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</si>
  <si>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</si>
  <si>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</si>
  <si>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</si>
  <si>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</si>
  <si>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</si>
  <si>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</si>
  <si>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</si>
  <si>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</si>
  <si>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</si>
  <si>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</si>
  <si>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</si>
  <si>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</si>
  <si>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</si>
  <si>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</si>
  <si>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</si>
  <si>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</si>
  <si>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</si>
  <si>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</si>
  <si>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</si>
  <si>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</si>
  <si>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</si>
  <si>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</si>
  <si>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</si>
  <si>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</si>
  <si>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</si>
  <si>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</si>
  <si>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</si>
  <si>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</si>
  <si>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</si>
  <si>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</si>
  <si>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</si>
  <si>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</si>
  <si>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</si>
  <si>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</si>
  <si>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</si>
  <si>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</si>
  <si>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</si>
  <si>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</si>
  <si>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</si>
  <si>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</si>
  <si>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</si>
  <si>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</si>
  <si>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</si>
  <si>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</si>
  <si>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</si>
  <si>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</si>
  <si>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</si>
  <si>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</si>
  <si>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</si>
  <si>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</si>
  <si>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</si>
  <si>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</si>
  <si>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</si>
  <si>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</si>
  <si>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</si>
  <si>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</si>
  <si>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</si>
  <si>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</si>
  <si>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</si>
  <si>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</si>
  <si>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</si>
  <si>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</si>
  <si>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</si>
  <si>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</si>
  <si>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</si>
  <si>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</si>
  <si>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</si>
  <si>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</si>
  <si>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</si>
  <si>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</si>
  <si>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</si>
  <si>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</si>
  <si>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</si>
  <si>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</si>
  <si>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</si>
  <si>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</si>
  <si>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</si>
  <si>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</si>
  <si>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</si>
  <si>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</si>
  <si>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</si>
  <si>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</si>
  <si>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</si>
  <si>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</si>
  <si>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</si>
  <si>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</si>
  <si>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</si>
  <si>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</si>
  <si>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</si>
  <si>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</si>
  <si>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</si>
  <si>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</si>
  <si>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</si>
  <si>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</si>
  <si>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</si>
  <si>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</si>
  <si>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</si>
  <si>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</si>
  <si>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</si>
  <si>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</si>
  <si>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</si>
  <si>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</si>
  <si>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</si>
  <si>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</si>
  <si>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</si>
  <si>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</si>
  <si>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</si>
  <si>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</si>
  <si>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</si>
  <si>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</si>
  <si>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</si>
  <si>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</si>
  <si>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</si>
  <si>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</si>
  <si>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</si>
  <si>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</si>
  <si>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</si>
  <si>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</si>
  <si>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</si>
  <si>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</si>
  <si>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</si>
  <si>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</si>
  <si>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</si>
  <si>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</si>
  <si>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</si>
  <si>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</si>
  <si>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</si>
  <si>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</si>
  <si>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</si>
  <si>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</si>
  <si>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</si>
  <si>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</si>
  <si>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</si>
  <si>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</si>
  <si>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</si>
  <si>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</si>
  <si>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</si>
  <si>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</si>
  <si>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</si>
  <si>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</si>
  <si>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</si>
  <si>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</si>
  <si>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</si>
  <si>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</si>
  <si>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</si>
  <si>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</si>
  <si>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</si>
  <si>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</si>
  <si>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</si>
  <si>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</si>
  <si>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</si>
  <si>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</si>
  <si>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</si>
  <si>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</si>
  <si>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</si>
  <si>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</si>
  <si>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</si>
  <si>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</si>
  <si>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</si>
  <si>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</si>
  <si>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</si>
  <si>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</si>
  <si>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</si>
  <si>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</si>
  <si>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</si>
  <si>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</si>
  <si>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</si>
  <si>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</si>
  <si>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</si>
  <si>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</si>
  <si>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</si>
  <si>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</si>
  <si>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</si>
  <si>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</si>
  <si>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</si>
  <si>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</si>
  <si>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</si>
  <si>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</si>
  <si>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</si>
  <si>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</si>
  <si>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</si>
  <si>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</si>
  <si>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</si>
  <si>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</si>
  <si>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</si>
  <si>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</si>
  <si>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</si>
  <si>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</si>
  <si>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</si>
  <si>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</si>
  <si>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</si>
  <si>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</si>
  <si>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</si>
  <si>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</si>
  <si>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</si>
  <si>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</si>
  <si>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</si>
  <si>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</si>
  <si>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</si>
  <si>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</si>
  <si>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</si>
  <si>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</si>
  <si>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</si>
  <si>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</si>
  <si>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</si>
  <si>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</si>
  <si>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</si>
  <si>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</si>
  <si>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</si>
  <si>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</si>
  <si>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</si>
  <si>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</si>
  <si>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</si>
  <si>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</si>
  <si>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</si>
  <si>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</si>
  <si>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</si>
  <si>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</si>
  <si>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</si>
  <si>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</si>
  <si>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</si>
  <si>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</si>
  <si>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</si>
  <si>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</si>
  <si>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</si>
  <si>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</si>
  <si>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</si>
  <si>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</si>
  <si>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</si>
  <si>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</si>
  <si>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</si>
  <si>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</si>
  <si>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</si>
  <si>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</si>
  <si>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</si>
  <si>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</si>
  <si>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</si>
  <si>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</si>
  <si>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</si>
  <si>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</si>
  <si>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</si>
  <si>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</si>
  <si>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</si>
  <si>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</si>
  <si>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</si>
  <si>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</si>
  <si>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</si>
  <si>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</si>
  <si>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</si>
  <si>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</si>
  <si>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</si>
  <si>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</si>
  <si>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</si>
  <si>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</si>
  <si>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</si>
  <si>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</si>
  <si>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</si>
  <si>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</si>
  <si>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</si>
  <si>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</si>
  <si>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</si>
  <si>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</si>
  <si>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</si>
  <si>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</si>
  <si>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</si>
  <si>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</si>
  <si>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</si>
  <si>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</si>
  <si>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</si>
  <si>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</si>
  <si>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</si>
  <si>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</si>
  <si>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</si>
  <si>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</si>
  <si>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</si>
  <si>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</si>
  <si>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</si>
  <si>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</si>
  <si>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</si>
  <si>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</si>
  <si>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</si>
  <si>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</si>
  <si>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</si>
  <si>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</si>
  <si>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</si>
  <si>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</si>
  <si>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</si>
  <si>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</si>
  <si>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</si>
  <si>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</si>
  <si>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</si>
  <si>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</si>
  <si>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</si>
  <si>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</si>
  <si>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</si>
  <si>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</si>
  <si>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</si>
  <si>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</si>
  <si>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</si>
  <si>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</si>
  <si>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</si>
  <si>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</si>
  <si>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</si>
  <si>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</si>
  <si>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</si>
  <si>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</si>
  <si>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</si>
  <si>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</si>
  <si>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</si>
  <si>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</si>
  <si>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</si>
  <si>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</si>
  <si>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</si>
  <si>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</si>
  <si>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</si>
  <si>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</si>
  <si>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</si>
  <si>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</si>
  <si>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</si>
  <si>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</si>
  <si>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</si>
  <si>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</si>
  <si>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</si>
  <si>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</si>
  <si>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</si>
  <si>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</si>
  <si>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</si>
  <si>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</si>
  <si>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</si>
  <si>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</si>
  <si>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</si>
  <si>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</si>
  <si>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</si>
  <si>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</si>
  <si>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</si>
  <si>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</si>
  <si>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</si>
  <si>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</si>
  <si>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</si>
  <si>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</si>
  <si>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</si>
  <si>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</si>
  <si>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</si>
  <si>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</si>
  <si>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</si>
  <si>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</si>
  <si>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</si>
  <si>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</si>
  <si>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</si>
  <si>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</si>
  <si>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</si>
  <si>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</si>
  <si>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</si>
  <si>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</si>
  <si>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</si>
  <si>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</si>
  <si>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</si>
  <si>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</si>
  <si>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</si>
  <si>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</si>
  <si>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</si>
  <si>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</si>
  <si>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</si>
  <si>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</si>
  <si>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</si>
  <si>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</si>
  <si>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</si>
  <si>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</si>
  <si>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</si>
  <si>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</si>
  <si>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</si>
  <si>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</si>
  <si>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</si>
  <si>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</si>
  <si>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</si>
  <si>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</si>
  <si>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</si>
  <si>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</si>
  <si>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</si>
  <si>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</si>
  <si>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</si>
  <si>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</si>
  <si>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</si>
  <si>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</si>
  <si>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</si>
  <si>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</si>
  <si>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</si>
  <si>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</si>
  <si>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</si>
  <si>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</si>
  <si>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</si>
  <si>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</si>
  <si>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</si>
  <si>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</si>
  <si>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</si>
  <si>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</si>
  <si>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</si>
  <si>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</si>
  <si>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</si>
  <si>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</si>
  <si>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</si>
  <si>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</si>
  <si>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</si>
  <si>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</si>
  <si>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</si>
  <si>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</si>
  <si>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</si>
  <si>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</si>
  <si>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</si>
  <si>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</si>
  <si>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</si>
  <si>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</si>
  <si>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</si>
  <si>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</si>
  <si>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</si>
  <si>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</si>
  <si>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</si>
  <si>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</si>
  <si>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</si>
  <si>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</si>
  <si>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</si>
  <si>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</si>
  <si>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</si>
  <si>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</si>
  <si>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</si>
  <si>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</si>
  <si>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</si>
  <si>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</si>
  <si>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</si>
  <si>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</si>
  <si>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</si>
  <si>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</si>
  <si>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</si>
  <si>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</si>
  <si>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</si>
  <si>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</si>
  <si>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</si>
  <si>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</si>
  <si>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</si>
  <si>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</si>
  <si>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</si>
  <si>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</si>
  <si>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</si>
  <si>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</si>
  <si>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</si>
  <si>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</si>
  <si>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</si>
  <si>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</si>
  <si>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</si>
  <si>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</si>
  <si>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</si>
  <si>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</si>
  <si>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</si>
  <si>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</si>
  <si>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</si>
  <si>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</si>
  <si>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</si>
  <si>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</si>
  <si>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</si>
  <si>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</si>
  <si>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</si>
  <si>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</si>
  <si>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</si>
  <si>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</si>
  <si>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</si>
  <si>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</si>
  <si>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</si>
  <si>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</si>
  <si>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</si>
  <si>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</si>
  <si>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</si>
  <si>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</si>
  <si>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</si>
  <si>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</si>
  <si>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</si>
  <si>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</si>
  <si>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</si>
  <si>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</si>
  <si>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</si>
  <si>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</si>
  <si>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</si>
  <si>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</si>
  <si>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</si>
  <si>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</si>
  <si>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</si>
  <si>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</si>
  <si>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</si>
  <si>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</si>
  <si>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</si>
  <si>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</si>
  <si>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</si>
  <si>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</si>
  <si>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</si>
  <si>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</si>
  <si>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</si>
  <si>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</si>
  <si>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</si>
  <si>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</si>
  <si>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</si>
  <si>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</si>
  <si>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</si>
  <si>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</si>
  <si>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</si>
  <si>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</si>
  <si>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</si>
  <si>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</si>
  <si>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</si>
  <si>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</si>
  <si>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</si>
  <si>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</si>
  <si>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</si>
  <si>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</si>
  <si>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</si>
  <si>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</si>
  <si>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</si>
  <si>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</si>
  <si>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</si>
  <si>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</si>
  <si>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</si>
  <si>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</si>
  <si>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</si>
  <si>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</si>
  <si>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</si>
  <si>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</si>
  <si>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</si>
  <si>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</si>
  <si>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</si>
  <si>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</si>
  <si>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</si>
  <si>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</si>
  <si>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</si>
  <si>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</si>
  <si>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</si>
  <si>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</si>
  <si>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</si>
  <si>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</si>
  <si>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</si>
  <si>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</si>
  <si>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</si>
  <si>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</si>
  <si>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</si>
  <si>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</si>
  <si>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</si>
  <si>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</si>
  <si>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</si>
  <si>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</si>
  <si>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</si>
  <si>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</si>
  <si>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</si>
  <si>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</si>
  <si>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</si>
  <si>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</si>
  <si>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</si>
  <si>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</si>
  <si>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</si>
  <si>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</si>
  <si>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</si>
  <si>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</si>
  <si>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</si>
  <si>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</si>
  <si>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</si>
  <si>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</si>
  <si>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</si>
  <si>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</si>
  <si>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</si>
  <si>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</si>
  <si>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</si>
  <si>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</si>
  <si>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</si>
  <si>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</si>
  <si>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</si>
  <si>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</si>
  <si>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</si>
  <si>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</si>
  <si>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</si>
  <si>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</si>
  <si>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</si>
  <si>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</si>
  <si>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</si>
  <si>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</si>
  <si>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</si>
  <si>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</si>
  <si>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</si>
  <si>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</si>
  <si>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</si>
  <si>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</si>
  <si>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</si>
  <si>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</si>
  <si>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</si>
  <si>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</si>
  <si>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</si>
  <si>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</si>
  <si>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</si>
  <si>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</si>
  <si>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</si>
  <si>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</si>
  <si>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</si>
  <si>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</si>
  <si>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</si>
  <si>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</si>
  <si>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</si>
  <si>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</si>
  <si>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</si>
  <si>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</si>
  <si>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</si>
  <si>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</si>
  <si>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</si>
  <si>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</si>
  <si>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</si>
  <si>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</si>
  <si>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</si>
  <si>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</si>
  <si>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</si>
  <si>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</si>
  <si>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</si>
  <si>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</si>
  <si>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</si>
  <si>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</si>
  <si>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</si>
  <si>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</si>
  <si>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</si>
  <si>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</si>
  <si>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</si>
  <si>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</si>
  <si>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</si>
  <si>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</si>
  <si>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</si>
  <si>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</si>
  <si>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</si>
  <si>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</si>
  <si>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</si>
  <si>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</si>
  <si>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</si>
  <si>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</si>
  <si>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</si>
  <si>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</si>
  <si>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</si>
  <si>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</si>
  <si>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</si>
  <si>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</si>
  <si>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</si>
  <si>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</si>
  <si>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</si>
  <si>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</si>
  <si>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</si>
  <si>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</si>
  <si>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</si>
  <si>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</si>
  <si>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</si>
  <si>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</si>
  <si>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</si>
  <si>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</si>
  <si>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</si>
  <si>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</si>
  <si>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</si>
  <si>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</si>
  <si>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</si>
  <si>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</si>
  <si>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</si>
  <si>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</si>
  <si>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</si>
  <si>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</si>
  <si>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</si>
  <si>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</si>
  <si>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</si>
  <si>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</si>
  <si>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</si>
  <si>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</si>
  <si>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</si>
  <si>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</si>
  <si>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</si>
  <si>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</si>
  <si>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</si>
  <si>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</si>
  <si>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</si>
  <si>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</si>
  <si>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</si>
  <si>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</si>
  <si>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</si>
  <si>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</si>
  <si>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</si>
  <si>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</si>
  <si>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</si>
  <si>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</si>
  <si>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</si>
  <si>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</si>
  <si>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</si>
  <si>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</si>
  <si>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</si>
  <si>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</si>
  <si>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</si>
  <si>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</si>
  <si>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</si>
  <si>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</si>
  <si>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</si>
  <si>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</si>
  <si>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</si>
  <si>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</si>
  <si>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</si>
  <si>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</si>
  <si>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</si>
  <si>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</si>
  <si>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</si>
  <si>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</si>
  <si>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</si>
  <si>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</si>
  <si>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</si>
  <si>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</si>
  <si>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</si>
  <si>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</si>
  <si>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</si>
  <si>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</si>
  <si>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</si>
  <si>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</si>
  <si>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</si>
  <si>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</si>
  <si>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</si>
  <si>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</si>
  <si>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</si>
  <si>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</si>
  <si>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</si>
  <si>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</si>
  <si>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</si>
  <si>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</si>
  <si>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</si>
  <si>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</si>
  <si>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</si>
  <si>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</si>
  <si>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</si>
  <si>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</si>
  <si>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</si>
  <si>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</si>
  <si>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</si>
  <si>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</si>
  <si>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</si>
  <si>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</si>
  <si>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</si>
  <si>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</si>
  <si>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</si>
  <si>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</si>
  <si>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</si>
  <si>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</si>
  <si>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</si>
  <si>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</si>
  <si>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</si>
  <si>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</si>
  <si>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</si>
  <si>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</si>
  <si>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</si>
  <si>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</si>
  <si>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</si>
  <si>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</si>
  <si>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</si>
  <si>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</si>
  <si>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</si>
  <si>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</si>
  <si>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</si>
  <si>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</si>
  <si>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</si>
  <si>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</si>
  <si>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</si>
  <si>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</si>
  <si>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</si>
  <si>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</si>
  <si>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</si>
  <si>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</si>
  <si>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</si>
  <si>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</si>
  <si>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</si>
  <si>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</si>
  <si>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</si>
  <si>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</si>
  <si>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</si>
  <si>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</si>
  <si>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</si>
  <si>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</si>
  <si>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</si>
  <si>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</si>
  <si>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</si>
  <si>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</si>
  <si>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</si>
  <si>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</si>
  <si>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</si>
  <si>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</si>
  <si>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</si>
  <si>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</si>
  <si>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</si>
  <si>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</si>
  <si>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</si>
  <si>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</si>
  <si>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</si>
  <si>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</si>
  <si>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</si>
  <si>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</si>
  <si>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</si>
  <si>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</si>
  <si>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</si>
  <si>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</si>
  <si>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</si>
  <si>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</si>
  <si>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</si>
  <si>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</si>
  <si>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</si>
  <si>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</si>
  <si>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</si>
  <si>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</si>
  <si>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</si>
  <si>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</si>
  <si>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</si>
  <si>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</si>
  <si>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</si>
  <si>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</si>
  <si>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</si>
  <si>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</si>
  <si>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</si>
  <si>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</si>
  <si>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</si>
  <si>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</si>
  <si>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</si>
  <si>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</si>
  <si>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</si>
  <si>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</si>
  <si>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</si>
  <si>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</si>
  <si>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</si>
  <si>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</si>
  <si>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</si>
  <si>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</si>
  <si>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</si>
  <si>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</si>
  <si>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</si>
  <si>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</si>
  <si>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</si>
  <si>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</si>
  <si>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</si>
  <si>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</si>
  <si>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</si>
  <si>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</si>
  <si>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</si>
  <si>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</si>
  <si>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</si>
  <si>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</si>
  <si>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</si>
  <si>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</si>
  <si>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</si>
  <si>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</si>
  <si>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</si>
  <si>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</si>
  <si>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</si>
  <si>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</si>
  <si>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</si>
  <si>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</si>
  <si>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</si>
  <si>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</si>
  <si>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</si>
  <si>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</si>
  <si>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</si>
  <si>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</si>
  <si>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</si>
  <si>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</si>
  <si>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</si>
  <si>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</si>
  <si>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</si>
  <si>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</si>
  <si>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</si>
  <si>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</si>
  <si>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</si>
  <si>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</si>
  <si>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</si>
  <si>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</si>
  <si>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</si>
  <si>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</si>
  <si>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</si>
  <si>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</si>
  <si>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</si>
  <si>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</si>
  <si>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</si>
  <si>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</si>
  <si>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</si>
  <si>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</si>
  <si>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</si>
  <si>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</si>
  <si>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</si>
  <si>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</si>
  <si>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</si>
  <si>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</si>
  <si>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</si>
  <si>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</si>
  <si>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</si>
  <si>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</si>
  <si>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</si>
  <si>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</si>
  <si>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</si>
  <si>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</si>
  <si>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</si>
  <si>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</si>
  <si>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</si>
  <si>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</si>
  <si>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</si>
  <si>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</si>
  <si>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</si>
  <si>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</si>
  <si>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</si>
  <si>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</si>
  <si>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</si>
  <si>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</si>
  <si>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</si>
  <si>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</si>
  <si>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</si>
  <si>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</si>
  <si>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</si>
  <si>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</si>
  <si>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</si>
  <si>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</si>
  <si>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</si>
  <si>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</si>
  <si>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</si>
  <si>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</si>
  <si>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</si>
  <si>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</si>
  <si>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</si>
  <si>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</si>
  <si>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</si>
  <si>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</si>
  <si>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</si>
  <si>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</si>
  <si>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</si>
  <si>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</si>
  <si>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</si>
  <si>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</si>
  <si>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</si>
  <si>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</si>
  <si>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</si>
  <si>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</si>
  <si>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</si>
  <si>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</si>
  <si>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</si>
  <si>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</si>
  <si>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</si>
  <si>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</si>
  <si>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</si>
  <si>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</si>
  <si>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</si>
  <si>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</si>
  <si>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</si>
  <si>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</si>
  <si>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</si>
  <si>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</si>
  <si>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</si>
  <si>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</si>
  <si>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</si>
  <si>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</si>
  <si>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</si>
  <si>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</si>
  <si>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</si>
  <si>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</si>
  <si>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</si>
  <si>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</si>
  <si>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</si>
  <si>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</si>
  <si>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</si>
  <si>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</si>
  <si>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</si>
  <si>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</si>
  <si>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</si>
  <si>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</si>
  <si>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</si>
  <si>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</si>
  <si>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</si>
  <si>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</si>
  <si>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</si>
  <si>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</si>
  <si>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</si>
  <si>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</si>
  <si>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</si>
  <si>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</si>
  <si>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</si>
  <si>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</si>
  <si>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</si>
  <si>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</si>
  <si>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</si>
  <si>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</si>
  <si>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</si>
  <si>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</si>
  <si>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</si>
  <si>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</si>
  <si>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</si>
  <si>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</si>
  <si>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</si>
  <si>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</si>
  <si>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</si>
  <si>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</si>
  <si>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</si>
  <si>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</si>
  <si>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</si>
  <si>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</si>
  <si>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</si>
  <si>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</si>
  <si>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</si>
  <si>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</si>
  <si>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</si>
  <si>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</si>
  <si>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</si>
  <si>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</si>
  <si>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</si>
  <si>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</si>
  <si>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</si>
  <si>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</si>
  <si>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</si>
  <si>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</si>
  <si>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</si>
  <si>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</si>
  <si>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</si>
  <si>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</si>
  <si>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</si>
  <si>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</si>
  <si>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</si>
  <si>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</si>
  <si>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</si>
  <si>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</si>
  <si>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</si>
  <si>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</si>
  <si>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</si>
  <si>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</si>
  <si>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</si>
  <si>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</si>
  <si>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</si>
  <si>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</si>
  <si>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</si>
  <si>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</si>
  <si>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</si>
  <si>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</si>
  <si>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</si>
  <si>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</si>
  <si>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</si>
  <si>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</si>
  <si>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</si>
  <si>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</si>
  <si>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</si>
  <si>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</si>
  <si>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</si>
  <si>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</si>
  <si>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</si>
  <si>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</si>
  <si>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</si>
  <si>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</si>
  <si>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</si>
  <si>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</si>
  <si>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</si>
  <si>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</si>
  <si>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</si>
  <si>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</si>
  <si>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</si>
  <si>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</si>
  <si>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</si>
  <si>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</si>
  <si>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</si>
  <si>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</si>
  <si>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</si>
  <si>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</si>
  <si>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</si>
  <si>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</si>
  <si>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</si>
  <si>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</si>
  <si>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</si>
  <si>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</si>
  <si>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</si>
  <si>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</si>
  <si>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</si>
  <si>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</si>
  <si>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</si>
  <si>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</si>
  <si>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</si>
  <si>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</si>
  <si>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</si>
  <si>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</si>
  <si>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</si>
  <si>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</si>
  <si>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</si>
  <si>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</si>
  <si>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</si>
  <si>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</si>
  <si>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</si>
  <si>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</si>
  <si>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</si>
  <si>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</si>
  <si>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</si>
  <si>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</si>
  <si>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</si>
  <si>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</si>
  <si>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</si>
  <si>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</si>
  <si>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</si>
  <si>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</si>
  <si>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</si>
  <si>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</si>
  <si>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</si>
  <si>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</si>
  <si>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</si>
  <si>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</si>
  <si>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</si>
  <si>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</si>
  <si>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</si>
  <si>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</si>
  <si>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</si>
  <si>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</si>
  <si>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</si>
  <si>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</si>
  <si>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</si>
  <si>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</si>
  <si>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</si>
  <si>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</si>
  <si>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</si>
  <si>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</si>
  <si>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</si>
  <si>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</si>
  <si>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</si>
  <si>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</si>
  <si>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</si>
  <si>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</si>
  <si>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</si>
  <si>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</si>
  <si>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</si>
  <si>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</si>
  <si>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</si>
  <si>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</si>
  <si>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</si>
  <si>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</si>
  <si>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</si>
  <si>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</si>
  <si>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</si>
  <si>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</si>
  <si>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</si>
  <si>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</si>
  <si>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</si>
  <si>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</si>
  <si>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</si>
  <si>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</si>
  <si>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</si>
  <si>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</si>
  <si>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</si>
  <si>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</si>
  <si>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</si>
  <si>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</si>
  <si>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</si>
  <si>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</si>
  <si>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</si>
  <si>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</si>
  <si>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</si>
  <si>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</si>
  <si>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</si>
  <si>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</si>
  <si>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</si>
  <si>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</si>
  <si>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</si>
  <si>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</si>
  <si>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</si>
  <si>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</si>
  <si>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</si>
  <si>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</si>
  <si>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</si>
  <si>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</si>
  <si>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</si>
  <si>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</si>
  <si>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</si>
  <si>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</si>
  <si>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</si>
  <si>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</si>
  <si>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</si>
  <si>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</si>
  <si>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</si>
  <si>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</si>
  <si>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</si>
  <si>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</si>
  <si>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</si>
  <si>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</si>
  <si>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</si>
  <si>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</si>
  <si>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</si>
  <si>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</si>
  <si>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</si>
  <si>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</si>
  <si>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</si>
  <si>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</si>
  <si>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</si>
  <si>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</si>
  <si>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</si>
  <si>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</si>
  <si>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</si>
  <si>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</si>
  <si>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</si>
  <si>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</si>
  <si>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</si>
  <si>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</si>
  <si>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</si>
  <si>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</si>
  <si>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</si>
  <si>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</si>
  <si>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</si>
  <si>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</si>
  <si>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</si>
  <si>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</si>
  <si>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</si>
  <si>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</si>
  <si>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</si>
  <si>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</si>
  <si>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</si>
  <si>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</si>
  <si>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</si>
  <si>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</si>
  <si>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</si>
  <si>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</si>
  <si>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</si>
  <si>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</si>
  <si>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</si>
  <si>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</si>
  <si>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</si>
  <si>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</si>
  <si>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</si>
  <si>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</si>
  <si>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</si>
  <si>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</si>
  <si>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</si>
  <si>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</si>
  <si>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</si>
  <si>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</si>
  <si>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</si>
  <si>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</si>
  <si>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</si>
  <si>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</si>
  <si>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</si>
  <si>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</si>
  <si>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</si>
  <si>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</si>
  <si>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</si>
  <si>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</si>
  <si>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</si>
  <si>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</si>
  <si>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</si>
  <si>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</si>
  <si>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</si>
  <si>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</si>
  <si>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</si>
  <si>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</si>
  <si>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</si>
  <si>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</si>
  <si>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</si>
  <si>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</si>
  <si>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</si>
  <si>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</si>
  <si>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</si>
  <si>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</si>
  <si>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</si>
  <si>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</si>
  <si>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</si>
  <si>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</si>
  <si>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</si>
  <si>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</si>
  <si>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</si>
  <si>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</si>
  <si>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</si>
  <si>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</si>
  <si>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</si>
  <si>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</si>
  <si>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</si>
  <si>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</si>
  <si>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</si>
  <si>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</si>
  <si>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</si>
  <si>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</si>
  <si>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</si>
  <si>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</si>
  <si>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</si>
  <si>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</si>
  <si>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</si>
  <si>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</si>
  <si>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</si>
  <si>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</si>
  <si>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</si>
  <si>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</si>
  <si>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</si>
  <si>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</si>
  <si>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</si>
  <si>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</si>
  <si>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</si>
  <si>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</si>
  <si>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</si>
  <si>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</si>
  <si>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</si>
  <si>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</si>
  <si>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</si>
  <si>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</si>
  <si>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</si>
  <si>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</si>
  <si>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</si>
  <si>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</si>
  <si>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</si>
  <si>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</si>
  <si>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</si>
  <si>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</si>
  <si>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</si>
  <si>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</si>
  <si>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</si>
  <si>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</si>
  <si>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</si>
  <si>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</si>
  <si>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</si>
  <si>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</si>
  <si>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</si>
  <si>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</si>
  <si>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</si>
  <si>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</si>
  <si>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</si>
  <si>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</si>
  <si>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</si>
  <si>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</si>
  <si>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</si>
  <si>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</si>
  <si>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</si>
  <si>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</si>
  <si>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</si>
  <si>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</si>
  <si>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</si>
  <si>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</si>
  <si>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</si>
  <si>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</si>
  <si>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</si>
  <si>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</si>
  <si>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</si>
  <si>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</si>
  <si>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</si>
  <si>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</si>
  <si>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</si>
  <si>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</si>
  <si>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</si>
  <si>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</si>
  <si>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</si>
  <si>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</si>
  <si>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</si>
  <si>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</si>
  <si>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</si>
  <si>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</si>
  <si>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</si>
  <si>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</si>
  <si>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</si>
  <si>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</si>
  <si>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</si>
  <si>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</si>
  <si>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</si>
  <si>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</si>
  <si>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</si>
  <si>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</si>
  <si>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</si>
  <si>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</si>
  <si>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</si>
  <si>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</si>
  <si>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</si>
  <si>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</si>
  <si>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</si>
  <si>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</si>
  <si>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</si>
  <si>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</si>
  <si>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</si>
  <si>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</si>
  <si>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</si>
  <si>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</si>
  <si>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</si>
  <si>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</si>
  <si>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</si>
  <si>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</si>
  <si>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</si>
  <si>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</si>
  <si>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</si>
  <si>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</si>
  <si>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</si>
  <si>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</si>
  <si>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</si>
  <si>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</si>
  <si>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</si>
  <si>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</si>
  <si>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</si>
  <si>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</si>
  <si>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</si>
  <si>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</si>
  <si>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</si>
  <si>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</si>
  <si>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</si>
  <si>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</si>
  <si>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</si>
  <si>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</si>
  <si>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</si>
  <si>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</si>
  <si>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</si>
  <si>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</si>
  <si>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</si>
  <si>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</si>
  <si>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</si>
  <si>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</si>
  <si>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</si>
  <si>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</si>
  <si>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</si>
  <si>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</si>
  <si>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</si>
  <si>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</si>
  <si>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</si>
  <si>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</si>
  <si>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</si>
  <si>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</si>
  <si>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</si>
  <si>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</si>
  <si>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</si>
  <si>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</si>
  <si>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</si>
  <si>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</si>
  <si>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</si>
  <si>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</si>
  <si>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</si>
  <si>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</si>
  <si>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</si>
  <si>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</si>
  <si>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</si>
  <si>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</si>
  <si>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</si>
  <si>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</si>
  <si>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</si>
  <si>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</si>
  <si>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</si>
  <si>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</si>
  <si>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</si>
  <si>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</si>
  <si>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</si>
  <si>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</si>
  <si>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</si>
  <si>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</si>
  <si>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</si>
  <si>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</si>
  <si>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</si>
  <si>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</si>
  <si>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</si>
  <si>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</si>
  <si>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</si>
  <si>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</si>
  <si>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</si>
  <si>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</si>
  <si>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</si>
  <si>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</si>
  <si>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</si>
  <si>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</si>
  <si>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</si>
  <si>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</si>
  <si>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</si>
  <si>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</si>
  <si>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</si>
  <si>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</si>
  <si>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</si>
  <si>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</si>
  <si>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</si>
  <si>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</si>
  <si>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</si>
  <si>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</si>
  <si>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</si>
  <si>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</si>
  <si>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</si>
  <si>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</si>
  <si>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</si>
  <si>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</si>
  <si>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</si>
  <si>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</si>
  <si>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</si>
  <si>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</si>
  <si>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</si>
  <si>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</si>
  <si>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</si>
  <si>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</si>
  <si>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</si>
  <si>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</si>
  <si>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</si>
  <si>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</si>
  <si>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</si>
  <si>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</si>
  <si>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</si>
  <si>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</si>
  <si>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</si>
  <si>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</si>
  <si>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</si>
  <si>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</si>
  <si>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</si>
  <si>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</si>
  <si>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</si>
  <si>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</si>
  <si>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</si>
  <si>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</si>
  <si>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</si>
  <si>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</si>
  <si>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</si>
  <si>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</si>
  <si>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</si>
  <si>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</si>
  <si>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</si>
  <si>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</si>
  <si>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</si>
  <si>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</si>
  <si>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</si>
  <si>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</si>
  <si>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</si>
  <si>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</si>
  <si>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</si>
  <si>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</si>
  <si>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</si>
  <si>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</si>
  <si>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</si>
  <si>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</si>
  <si>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</si>
  <si>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</si>
  <si>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</si>
  <si>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</si>
  <si>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</si>
  <si>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</si>
  <si>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</si>
  <si>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</si>
  <si>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</si>
  <si>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</si>
  <si>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</si>
  <si>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</si>
  <si>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</si>
  <si>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</si>
  <si>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</si>
  <si>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</si>
  <si>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</si>
  <si>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</si>
  <si>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</si>
  <si>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</si>
  <si>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</si>
  <si>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</si>
  <si>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</si>
  <si>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</si>
  <si>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</si>
  <si>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</si>
  <si>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</si>
  <si>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</si>
  <si>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</si>
  <si>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</si>
  <si>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</si>
  <si>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</si>
  <si>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</si>
  <si>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</si>
  <si>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</si>
  <si>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</si>
  <si>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</si>
  <si>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</si>
  <si>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</si>
  <si>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</si>
  <si>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</si>
  <si>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</si>
  <si>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</si>
  <si>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</si>
  <si>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</si>
  <si>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</si>
  <si>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</si>
  <si>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</si>
  <si>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</si>
  <si>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</si>
  <si>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</si>
  <si>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</si>
  <si>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</si>
  <si>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</si>
  <si>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</si>
  <si>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</si>
  <si>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</si>
  <si>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</si>
  <si>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</si>
  <si>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</si>
  <si>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</si>
  <si>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</si>
  <si>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</si>
  <si>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</si>
  <si>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</si>
  <si>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</si>
  <si>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</si>
  <si>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</si>
  <si>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</si>
  <si>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</si>
  <si>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</si>
  <si>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</si>
  <si>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</si>
  <si>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</si>
  <si>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</si>
  <si>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</si>
  <si>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</si>
  <si>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</si>
  <si>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</si>
  <si>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</si>
  <si>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</si>
  <si>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</si>
  <si>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</si>
  <si>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</si>
  <si>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</si>
  <si>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</si>
  <si>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</si>
  <si>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</si>
  <si>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</si>
  <si>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</si>
  <si>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</si>
  <si>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</si>
  <si>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</si>
  <si>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</si>
  <si>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</si>
  <si>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</si>
  <si>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</si>
  <si>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</si>
  <si>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</si>
  <si>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</si>
  <si>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</si>
  <si>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</si>
  <si>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</si>
  <si>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</si>
  <si>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</si>
  <si>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</si>
  <si>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</si>
  <si>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</si>
  <si>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</si>
  <si>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</si>
  <si>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</si>
  <si>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</si>
  <si>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</si>
  <si>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</si>
  <si>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</si>
  <si>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</si>
  <si>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</si>
  <si>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</si>
  <si>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</si>
  <si>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</si>
  <si>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</si>
  <si>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</si>
  <si>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</si>
  <si>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</si>
  <si>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</si>
  <si>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</si>
  <si>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</si>
  <si>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</si>
  <si>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</si>
  <si>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</si>
  <si>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</si>
  <si>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</si>
  <si>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</si>
  <si>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</si>
  <si>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</si>
  <si>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</si>
  <si>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</si>
  <si>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</si>
  <si>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</si>
  <si>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</si>
  <si>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</si>
  <si>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</si>
  <si>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</si>
  <si>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</si>
  <si>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</si>
  <si>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</si>
  <si>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</si>
  <si>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</si>
  <si>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</si>
  <si>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</si>
  <si>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</si>
  <si>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</si>
  <si>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</si>
  <si>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</si>
  <si>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</si>
  <si>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</si>
  <si>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</si>
  <si>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</si>
  <si>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</si>
  <si>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</si>
  <si>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</si>
  <si>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</si>
  <si>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</si>
  <si>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</si>
  <si>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</si>
  <si>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</si>
  <si>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</si>
  <si>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</si>
  <si>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</si>
  <si>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</si>
  <si>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</si>
  <si>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</si>
  <si>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</si>
  <si>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</si>
  <si>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</si>
  <si>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</si>
  <si>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</si>
  <si>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</si>
  <si>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</si>
  <si>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</si>
  <si>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</si>
  <si>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</si>
  <si>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</si>
  <si>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</si>
  <si>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</si>
  <si>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</si>
  <si>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</si>
  <si>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</si>
  <si>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</si>
  <si>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</si>
  <si>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</si>
  <si>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</si>
  <si>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</si>
  <si>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</si>
  <si>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</si>
  <si>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</si>
  <si>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</si>
  <si>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</si>
  <si>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</si>
  <si>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</si>
  <si>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</si>
  <si>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</si>
  <si>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</si>
  <si>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</si>
  <si>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</si>
  <si>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</si>
  <si>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</si>
  <si>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</si>
  <si>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</si>
  <si>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</si>
  <si>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</si>
  <si>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</si>
  <si>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</si>
  <si>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</si>
  <si>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</si>
  <si>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</si>
  <si>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</si>
  <si>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</si>
  <si>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</si>
  <si>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</si>
  <si>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</si>
  <si>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</si>
  <si>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</si>
  <si>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</si>
  <si>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</si>
  <si>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</si>
  <si>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</si>
  <si>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</si>
  <si>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</si>
  <si>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</si>
  <si>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</si>
  <si>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</si>
  <si>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</si>
  <si>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</si>
  <si>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</si>
  <si>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</si>
  <si>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</si>
  <si>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</si>
  <si>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</si>
  <si>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</si>
  <si>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</si>
  <si>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</si>
  <si>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</si>
  <si>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</si>
  <si>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</si>
  <si>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</si>
  <si>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</si>
  <si>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</si>
  <si>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</si>
  <si>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</si>
  <si>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</si>
  <si>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</si>
  <si>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</si>
  <si>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</si>
  <si>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</si>
  <si>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</si>
  <si>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</si>
  <si>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</si>
  <si>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</si>
  <si>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</si>
  <si>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</si>
  <si>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</si>
  <si>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</si>
  <si>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</si>
  <si>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</si>
  <si>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</si>
  <si>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</si>
  <si>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</si>
  <si>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</si>
  <si>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</si>
  <si>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</si>
  <si>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</si>
  <si>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</si>
  <si>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</si>
  <si>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</si>
  <si>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</si>
  <si>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</si>
  <si>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</si>
  <si>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</si>
  <si>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</si>
  <si>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</si>
  <si>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</si>
  <si>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</si>
  <si>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</si>
  <si>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</si>
  <si>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</si>
  <si>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</si>
  <si>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</si>
  <si>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</si>
  <si>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</si>
  <si>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</si>
  <si>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</si>
  <si>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</si>
  <si>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</si>
  <si>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</si>
  <si>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</si>
  <si>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</si>
  <si>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</si>
  <si>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</si>
  <si>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</si>
  <si>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</si>
  <si>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</si>
  <si>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</si>
  <si>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</si>
  <si>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</si>
  <si>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</si>
  <si>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</si>
  <si>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</si>
  <si>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</si>
  <si>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</si>
  <si>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</si>
  <si>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</si>
  <si>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</si>
  <si>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</si>
  <si>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</si>
  <si>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</si>
  <si>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</si>
  <si>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</si>
  <si>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</si>
  <si>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</si>
  <si>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</si>
  <si>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</si>
  <si>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</si>
  <si>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</si>
  <si>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</si>
  <si>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</si>
  <si>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</si>
  <si>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</si>
  <si>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</si>
  <si>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</si>
  <si>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</si>
  <si>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</si>
  <si>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</si>
  <si>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</si>
  <si>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</si>
  <si>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</si>
  <si>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</si>
  <si>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</si>
  <si>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</si>
  <si>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</si>
  <si>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</si>
  <si>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</si>
  <si>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</si>
  <si>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</si>
  <si>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</si>
  <si>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</si>
  <si>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</si>
  <si>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</si>
  <si>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</si>
  <si>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</si>
  <si>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</si>
  <si>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</si>
  <si>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</si>
  <si>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</si>
  <si>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</si>
  <si>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</si>
  <si>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</si>
  <si>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</si>
  <si>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</si>
  <si>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</si>
  <si>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</si>
  <si>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</si>
  <si>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</si>
  <si>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</si>
  <si>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</si>
  <si>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</si>
  <si>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</si>
  <si>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</si>
  <si>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</si>
  <si>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</si>
  <si>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</si>
  <si>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</si>
  <si>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</si>
  <si>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</si>
  <si>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</si>
  <si>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</si>
  <si>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</si>
  <si>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</si>
  <si>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</si>
  <si>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</si>
  <si>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</si>
  <si>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</si>
  <si>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</si>
  <si>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</si>
  <si>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</si>
  <si>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</si>
  <si>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</si>
  <si>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</si>
  <si>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</si>
  <si>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</si>
  <si>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</si>
  <si>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</si>
  <si>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</si>
  <si>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</si>
  <si>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</si>
  <si>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</si>
  <si>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</si>
  <si>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</si>
  <si>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</si>
  <si>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</si>
  <si>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</si>
  <si>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</si>
  <si>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</si>
  <si>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</si>
  <si>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</si>
  <si>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</si>
  <si>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</si>
  <si>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</si>
  <si>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</si>
  <si>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</si>
  <si>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</si>
  <si>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</si>
  <si>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</si>
  <si>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</si>
  <si>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</si>
  <si>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</si>
  <si>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</si>
  <si>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</si>
  <si>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</si>
  <si>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</si>
  <si>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</si>
  <si>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</si>
  <si>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</si>
  <si>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</si>
  <si>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</si>
  <si>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</si>
  <si>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</si>
  <si>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</si>
  <si>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</si>
  <si>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</si>
  <si>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</si>
  <si>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</si>
  <si>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</si>
  <si>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</si>
  <si>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</si>
  <si>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</si>
  <si>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</si>
  <si>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</si>
  <si>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</si>
  <si>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</si>
  <si>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</si>
  <si>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</si>
  <si>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</si>
  <si>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</si>
  <si>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</si>
  <si>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</si>
  <si>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</si>
  <si>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</si>
  <si>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</si>
  <si>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</si>
  <si>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</si>
  <si>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</si>
  <si>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</si>
  <si>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</si>
  <si>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</si>
  <si>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</si>
  <si>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</si>
  <si>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</si>
  <si>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</si>
  <si>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</si>
  <si>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</si>
  <si>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</si>
  <si>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</si>
  <si>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</si>
  <si>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</si>
  <si>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</si>
  <si>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</si>
  <si>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</si>
  <si>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</si>
  <si>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</si>
  <si>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</si>
  <si>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</si>
  <si>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</si>
  <si>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</si>
  <si>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</si>
  <si>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</si>
  <si>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</si>
  <si>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</si>
  <si>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</si>
  <si>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</si>
  <si>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</si>
  <si>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</si>
  <si>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</si>
  <si>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</si>
  <si>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</si>
  <si>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</si>
  <si>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</si>
  <si>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</si>
  <si>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</si>
  <si>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</si>
  <si>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</si>
  <si>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</si>
  <si>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</si>
  <si>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</si>
  <si>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</si>
  <si>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</si>
  <si>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</si>
  <si>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</si>
  <si>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</si>
  <si>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</si>
  <si>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</si>
  <si>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</si>
  <si>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</si>
  <si>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</si>
  <si>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</si>
  <si>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</si>
  <si>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</si>
  <si>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</si>
  <si>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</si>
  <si>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</si>
  <si>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</si>
  <si>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</si>
  <si>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</si>
  <si>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</si>
  <si>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</si>
  <si>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</si>
  <si>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</si>
  <si>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</si>
  <si>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</si>
  <si>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</si>
  <si>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</si>
  <si>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</si>
  <si>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</si>
  <si>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</si>
  <si>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</si>
  <si>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</si>
  <si>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</si>
  <si>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</si>
  <si>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</si>
  <si>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</si>
  <si>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</si>
  <si>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</si>
  <si>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</si>
  <si>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</si>
  <si>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</si>
  <si>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</si>
  <si>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</si>
  <si>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</si>
  <si>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</si>
  <si>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</si>
  <si>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</si>
  <si>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</si>
  <si>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</si>
  <si>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</si>
  <si>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</si>
  <si>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</si>
  <si>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</si>
  <si>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</si>
  <si>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</si>
  <si>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</si>
  <si>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</si>
  <si>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</si>
  <si>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</si>
  <si>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</si>
  <si>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</si>
  <si>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</si>
  <si>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</si>
  <si>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</si>
  <si>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</si>
  <si>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</si>
  <si>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</si>
  <si>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</si>
  <si>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</si>
  <si>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</si>
  <si>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</si>
  <si>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</si>
  <si>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</si>
  <si>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</si>
  <si>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</si>
  <si>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</si>
  <si>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</si>
  <si>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</si>
  <si>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</si>
  <si>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</si>
  <si>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</si>
  <si>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</si>
  <si>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</si>
  <si>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</si>
  <si>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</si>
  <si>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</si>
  <si>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</si>
  <si>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</si>
  <si>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</si>
  <si>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</si>
  <si>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</si>
  <si>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</si>
  <si>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</si>
  <si>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</si>
  <si>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</si>
  <si>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</si>
  <si>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</si>
  <si>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</si>
  <si>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</si>
  <si>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</si>
  <si>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</si>
  <si>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</si>
  <si>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</si>
  <si>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</si>
  <si>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</si>
  <si>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</si>
  <si>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</si>
  <si>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</si>
  <si>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</si>
  <si>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</si>
  <si>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</si>
  <si>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</si>
  <si>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</si>
  <si>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</si>
  <si>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</si>
  <si>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</si>
  <si>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</si>
  <si>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</si>
  <si>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</si>
  <si>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</si>
  <si>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</si>
  <si>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</si>
  <si>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</si>
  <si>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</si>
  <si>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</si>
  <si>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</si>
  <si>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</si>
  <si>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</si>
  <si>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</si>
  <si>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</si>
  <si>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</si>
  <si>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</si>
  <si>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</si>
  <si>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</si>
  <si>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</si>
  <si>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</si>
  <si>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</si>
  <si>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</si>
  <si>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</si>
  <si>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</si>
  <si>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</si>
  <si>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</si>
  <si>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</si>
  <si>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</si>
  <si>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</si>
  <si>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</si>
  <si>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</si>
  <si>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</si>
  <si>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</si>
  <si>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</si>
  <si>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</si>
  <si>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</si>
  <si>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</si>
  <si>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</si>
  <si>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</si>
  <si>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</si>
  <si>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</si>
  <si>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</si>
  <si>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</si>
  <si>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</si>
  <si>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</si>
  <si>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</si>
  <si>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</si>
  <si>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</si>
  <si>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</si>
  <si>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</si>
  <si>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</si>
  <si>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</si>
  <si>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</si>
  <si>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</si>
  <si>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</si>
  <si>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</si>
  <si>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</si>
  <si>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</si>
  <si>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</si>
  <si>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</si>
  <si>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</si>
  <si>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</si>
  <si>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</si>
  <si>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</si>
  <si>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</si>
  <si>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</si>
  <si>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</si>
  <si>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</si>
  <si>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</si>
  <si>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</si>
  <si>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</si>
  <si>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</si>
  <si>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</si>
  <si>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</si>
  <si>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</si>
  <si>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</si>
  <si>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</si>
  <si>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</si>
  <si>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</si>
  <si>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</si>
  <si>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</si>
  <si>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</si>
  <si>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</si>
  <si>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</si>
  <si>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</si>
  <si>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</si>
  <si>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</si>
  <si>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</si>
  <si>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</si>
  <si>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</si>
  <si>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</si>
  <si>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</si>
  <si>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</si>
  <si>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</si>
  <si>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</si>
  <si>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</si>
  <si>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</si>
  <si>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</si>
  <si>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</si>
  <si>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</si>
  <si>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</si>
  <si>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</si>
  <si>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</si>
  <si>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</si>
  <si>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</si>
  <si>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</si>
  <si>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</si>
  <si>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</si>
  <si>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</si>
  <si>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</si>
  <si>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</si>
  <si>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</si>
  <si>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</si>
  <si>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</si>
  <si>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</si>
  <si>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</si>
  <si>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</si>
  <si>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</si>
  <si>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</si>
  <si>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</si>
  <si>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</si>
  <si>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</si>
  <si>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</si>
  <si>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</si>
  <si>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</si>
  <si>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</si>
  <si>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</si>
  <si>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</si>
  <si>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</si>
  <si>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</si>
  <si>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</si>
  <si>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</si>
  <si>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</si>
  <si>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</si>
  <si>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</si>
  <si>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</si>
  <si>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</si>
  <si>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</si>
  <si>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</si>
  <si>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</si>
  <si>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</si>
  <si>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</si>
  <si>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</si>
  <si>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</si>
  <si>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</si>
  <si>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</si>
  <si>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</si>
  <si>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</si>
  <si>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</si>
  <si>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</si>
  <si>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</si>
  <si>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</si>
  <si>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</si>
  <si>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</si>
  <si>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</si>
  <si>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</si>
  <si>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</si>
  <si>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</si>
  <si>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</si>
  <si>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</si>
  <si>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</si>
  <si>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</si>
  <si>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</si>
  <si>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</si>
  <si>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</si>
  <si>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</si>
  <si>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</si>
  <si>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</si>
  <si>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</si>
  <si>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</si>
  <si>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</si>
  <si>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</si>
  <si>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</si>
  <si>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</si>
  <si>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</si>
  <si>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</si>
  <si>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</si>
  <si>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</si>
  <si>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</si>
  <si>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</si>
  <si>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</si>
  <si>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</si>
  <si>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</si>
  <si>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</si>
  <si>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</si>
  <si>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</si>
  <si>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</si>
  <si>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</si>
  <si>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</si>
  <si>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</si>
  <si>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</si>
  <si>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</si>
  <si>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</si>
  <si>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</si>
  <si>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</si>
  <si>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</si>
  <si>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</si>
  <si>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</si>
  <si>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</si>
  <si>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</si>
  <si>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</si>
  <si>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</si>
  <si>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</si>
  <si>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</si>
  <si>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</si>
  <si>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</si>
  <si>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</si>
  <si>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</si>
  <si>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</si>
  <si>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</si>
  <si>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</si>
  <si>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</si>
  <si>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</si>
  <si>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</si>
  <si>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</si>
  <si>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</si>
  <si>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</si>
  <si>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</si>
  <si>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</si>
  <si>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</si>
  <si>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</si>
  <si>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</si>
  <si>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</si>
  <si>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</si>
  <si>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</si>
  <si>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</si>
  <si>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</si>
  <si>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</si>
  <si>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</si>
  <si>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</si>
  <si>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</si>
  <si>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</si>
  <si>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</si>
  <si>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</si>
  <si>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</si>
  <si>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</si>
  <si>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</si>
  <si>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</si>
  <si>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</si>
  <si>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</si>
  <si>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</si>
  <si>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</si>
  <si>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</si>
  <si>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</si>
  <si>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</si>
  <si>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</si>
  <si>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</si>
  <si>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</si>
  <si>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</si>
  <si>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</si>
  <si>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</si>
  <si>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</si>
  <si>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</si>
  <si>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</si>
  <si>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</si>
  <si>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</si>
  <si>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</si>
  <si>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</si>
  <si>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</si>
  <si>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</si>
  <si>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</si>
  <si>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</si>
  <si>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</si>
  <si>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</si>
  <si>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</si>
  <si>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</si>
  <si>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</si>
  <si>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</si>
  <si>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</si>
  <si>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</si>
  <si>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</si>
  <si>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</si>
  <si>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</si>
  <si>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</si>
  <si>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</si>
  <si>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</si>
  <si>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</si>
  <si>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</si>
  <si>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</si>
  <si>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</si>
  <si>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</si>
  <si>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</si>
  <si>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</si>
  <si>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</si>
  <si>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</si>
  <si>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</si>
  <si>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</si>
  <si>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</si>
  <si>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</si>
  <si>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</si>
  <si>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</si>
  <si>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</si>
  <si>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</si>
  <si>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</si>
  <si>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</si>
  <si>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</si>
  <si>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</si>
  <si>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</si>
  <si>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</si>
  <si>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</si>
  <si>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</si>
  <si>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</si>
  <si>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</si>
  <si>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</si>
  <si>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</si>
  <si>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</si>
  <si>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</si>
  <si>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</si>
  <si>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</si>
  <si>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</si>
  <si>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</si>
  <si>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</si>
  <si>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</si>
  <si>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</si>
  <si>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</si>
  <si>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</si>
  <si>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</si>
  <si>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</si>
  <si>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</si>
  <si>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</si>
  <si>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</si>
  <si>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</si>
  <si>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</si>
  <si>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</si>
  <si>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</si>
  <si>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</si>
  <si>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</si>
  <si>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</si>
  <si>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</si>
  <si>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</si>
  <si>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</si>
  <si>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</si>
  <si>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</si>
  <si>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</si>
  <si>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</si>
  <si>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</si>
  <si>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</si>
  <si>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</si>
  <si>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</si>
  <si>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</si>
  <si>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</si>
  <si>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</si>
  <si>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</si>
  <si>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</si>
  <si>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</si>
  <si>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</si>
  <si>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</si>
  <si>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</si>
  <si>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</si>
  <si>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</si>
  <si>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</si>
  <si>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</si>
  <si>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</si>
  <si>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</si>
  <si>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</si>
  <si>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</si>
  <si>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</si>
  <si>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</si>
  <si>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</si>
  <si>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</si>
  <si>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</si>
  <si>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</si>
  <si>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</si>
  <si>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</si>
  <si>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</si>
  <si>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</si>
  <si>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</si>
  <si>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</si>
  <si>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</si>
  <si>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</si>
  <si>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</si>
  <si>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</si>
  <si>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</si>
  <si>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</si>
  <si>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</si>
  <si>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</si>
  <si>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</si>
  <si>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</si>
  <si>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</si>
  <si>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</si>
  <si>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</si>
  <si>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</si>
  <si>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</si>
  <si>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</si>
  <si>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</si>
  <si>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</si>
  <si>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</si>
  <si>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</si>
  <si>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</si>
  <si>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</si>
  <si>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</si>
  <si>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</si>
  <si>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</si>
  <si>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</si>
  <si>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</si>
  <si>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</si>
  <si>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</si>
  <si>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</si>
  <si>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</si>
  <si>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</si>
  <si>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</si>
  <si>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</si>
  <si>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</si>
  <si>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</si>
  <si>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</si>
  <si>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</si>
  <si>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</si>
  <si>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</si>
  <si>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</si>
  <si>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</si>
  <si>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</si>
  <si>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</si>
  <si>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</si>
  <si>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</si>
  <si>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</si>
  <si>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</si>
  <si>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</si>
  <si>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</si>
  <si>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</si>
  <si>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</si>
  <si>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</si>
  <si>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</si>
  <si>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</si>
  <si>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</si>
  <si>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</si>
  <si>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</si>
  <si>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</si>
  <si>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</si>
  <si>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</si>
  <si>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</si>
  <si>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</si>
  <si>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</si>
  <si>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</si>
  <si>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</si>
  <si>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</si>
  <si>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</si>
  <si>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</si>
  <si>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</si>
  <si>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</si>
  <si>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</si>
  <si>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</si>
  <si>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</si>
  <si>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</si>
  <si>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</si>
  <si>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</si>
  <si>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</si>
  <si>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</si>
  <si>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</si>
  <si>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</si>
  <si>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</si>
  <si>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</si>
  <si>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</si>
  <si>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</si>
  <si>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</si>
  <si>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</si>
  <si>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</si>
  <si>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</si>
  <si>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</si>
  <si>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</si>
  <si>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</si>
  <si>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</si>
  <si>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</si>
  <si>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</si>
  <si>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</si>
  <si>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</si>
  <si>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</si>
  <si>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</si>
  <si>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</si>
  <si>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</si>
  <si>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</si>
  <si>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</si>
  <si>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</si>
  <si>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</si>
  <si>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</si>
  <si>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</si>
  <si>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</si>
  <si>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</si>
  <si>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</si>
  <si>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</si>
  <si>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</si>
  <si>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</si>
  <si>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</si>
  <si>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</si>
  <si>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</si>
  <si>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</si>
  <si>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</si>
  <si>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</si>
  <si>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</si>
  <si>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</si>
  <si>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</si>
  <si>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</si>
  <si>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</si>
  <si>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</si>
  <si>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</si>
  <si>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</si>
  <si>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</si>
  <si>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</si>
  <si>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</si>
  <si>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</si>
  <si>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</si>
  <si>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</si>
  <si>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</si>
  <si>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</si>
  <si>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</si>
  <si>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</si>
  <si>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</si>
  <si>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</si>
  <si>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</si>
  <si>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</si>
  <si>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</si>
  <si>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</si>
  <si>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</si>
  <si>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</si>
  <si>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</si>
  <si>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</si>
  <si>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</si>
  <si>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</si>
  <si>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</si>
  <si>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</si>
  <si>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</si>
  <si>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</si>
  <si>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</si>
  <si>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</si>
  <si>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</si>
  <si>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</si>
  <si>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</si>
  <si>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</si>
  <si>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</si>
  <si>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</si>
  <si>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</si>
  <si>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</si>
  <si>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</si>
  <si>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</si>
  <si>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</si>
  <si>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</si>
  <si>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</si>
  <si>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</si>
  <si>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</si>
  <si>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</si>
  <si>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</si>
  <si>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</si>
  <si>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</si>
  <si>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</si>
  <si>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</si>
  <si>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</si>
  <si>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</si>
  <si>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</si>
  <si>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</si>
  <si>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</si>
  <si>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</si>
  <si>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</si>
  <si>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</si>
  <si>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</si>
  <si>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</si>
  <si>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</si>
  <si>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</si>
  <si>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</si>
  <si>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</si>
  <si>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</si>
  <si>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</si>
  <si>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</si>
  <si>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</si>
  <si>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</si>
  <si>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</si>
  <si>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</si>
  <si>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</si>
  <si>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</si>
  <si>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</si>
  <si>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</si>
  <si>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</si>
  <si>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</si>
  <si>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</si>
  <si>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</si>
  <si>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</si>
  <si>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</si>
  <si>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</si>
  <si>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</si>
  <si>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</si>
  <si>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</si>
  <si>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</si>
  <si>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</si>
  <si>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</si>
  <si>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</si>
  <si>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</si>
  <si>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</si>
  <si>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</si>
  <si>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</si>
  <si>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</si>
  <si>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</si>
  <si>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</si>
  <si>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</si>
  <si>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</si>
  <si>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</si>
  <si>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</si>
  <si>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</si>
  <si>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</si>
  <si>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</si>
  <si>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</si>
  <si>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</si>
  <si>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</si>
  <si>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</si>
  <si>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</si>
  <si>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</si>
  <si>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</si>
  <si>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</si>
  <si>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</si>
  <si>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</si>
  <si>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</si>
  <si>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</si>
  <si>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</si>
  <si>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</si>
  <si>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</si>
  <si>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</si>
  <si>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</si>
  <si>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</si>
  <si>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</si>
  <si>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</si>
  <si>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</si>
  <si>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</si>
  <si>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</si>
  <si>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</si>
  <si>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</si>
  <si>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</si>
  <si>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</si>
  <si>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</si>
  <si>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</si>
  <si>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</si>
  <si>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</si>
  <si>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</si>
  <si>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</si>
  <si>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</si>
  <si>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</si>
  <si>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</si>
  <si>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</si>
  <si>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</si>
  <si>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</si>
  <si>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</si>
  <si>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</si>
  <si>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</si>
  <si>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</si>
  <si>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</si>
  <si>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</si>
  <si>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</si>
  <si>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</si>
  <si>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</si>
  <si>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</si>
  <si>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</si>
  <si>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</si>
  <si>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</si>
  <si>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</si>
  <si>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</si>
  <si>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</si>
  <si>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</si>
  <si>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</si>
  <si>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</si>
  <si>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</si>
  <si>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</si>
  <si>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</si>
  <si>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</si>
  <si>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</si>
  <si>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</si>
  <si>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</si>
  <si>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</si>
  <si>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</si>
  <si>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</si>
  <si>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</si>
  <si>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</si>
  <si>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</si>
  <si>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</si>
  <si>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</si>
  <si>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</si>
  <si>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</si>
  <si>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</si>
  <si>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</si>
  <si>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</si>
  <si>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</si>
  <si>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</si>
  <si>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</si>
  <si>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</si>
  <si>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</si>
  <si>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</si>
  <si>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</si>
  <si>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</si>
  <si>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</si>
  <si>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</si>
  <si>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</si>
  <si>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</si>
  <si>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</si>
  <si>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</si>
  <si>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</si>
  <si>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</si>
  <si>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</si>
  <si>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</si>
  <si>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</si>
  <si>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</si>
  <si>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</si>
  <si>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</si>
  <si>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</si>
  <si>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</si>
  <si>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</si>
  <si>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</si>
  <si>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</si>
  <si>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</si>
  <si>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</si>
  <si>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</si>
  <si>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</si>
  <si>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</si>
  <si>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</si>
  <si>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</si>
  <si>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</si>
  <si>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</si>
  <si>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</si>
  <si>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</si>
  <si>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</si>
  <si>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</si>
  <si>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</si>
  <si>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</si>
  <si>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</si>
  <si>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</si>
  <si>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</si>
  <si>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</si>
  <si>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</si>
  <si>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</si>
  <si>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</si>
  <si>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</si>
  <si>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</si>
  <si>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</si>
  <si>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</si>
  <si>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</si>
  <si>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</si>
  <si>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</si>
  <si>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</si>
  <si>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</si>
  <si>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</si>
  <si>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</si>
  <si>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</si>
  <si>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</si>
  <si>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</si>
  <si>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</si>
  <si>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</si>
  <si>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</si>
  <si>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</si>
  <si>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</si>
  <si>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</si>
  <si>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</si>
  <si>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</si>
  <si>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</si>
  <si>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</si>
  <si>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</si>
  <si>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</si>
  <si>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</si>
  <si>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</si>
  <si>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</si>
  <si>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</si>
  <si>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</si>
  <si>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</si>
  <si>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</si>
  <si>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</si>
  <si>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</si>
  <si>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</si>
  <si>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</si>
  <si>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</si>
  <si>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</si>
  <si>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</si>
  <si>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</si>
  <si>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</si>
  <si>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</si>
  <si>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</si>
  <si>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</si>
  <si>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</si>
  <si>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</si>
  <si>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</si>
  <si>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</si>
  <si>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</si>
  <si>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</si>
  <si>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</si>
  <si>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</si>
  <si>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</si>
  <si>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</si>
  <si>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</si>
  <si>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</si>
  <si>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</si>
  <si>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</si>
  <si>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</si>
  <si>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</si>
  <si>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</si>
  <si>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</si>
  <si>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</si>
  <si>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</si>
  <si>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</si>
  <si>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</si>
  <si>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</si>
  <si>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</si>
  <si>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</si>
  <si>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</si>
  <si>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</si>
  <si>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</si>
  <si>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</si>
  <si>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</si>
  <si>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</si>
  <si>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</si>
  <si>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</si>
  <si>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</si>
  <si>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</si>
  <si>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</si>
  <si>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</si>
  <si>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</si>
  <si>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</si>
  <si>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</si>
  <si>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</si>
  <si>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</si>
  <si>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</si>
  <si>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</si>
  <si>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</si>
  <si>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</si>
  <si>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</si>
  <si>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</si>
  <si>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</si>
  <si>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</si>
  <si>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</si>
  <si>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</si>
  <si>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</si>
  <si>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</si>
  <si>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</si>
  <si>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</si>
  <si>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</si>
  <si>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</si>
  <si>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</si>
  <si>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</si>
  <si>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</si>
  <si>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</si>
  <si>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</si>
  <si>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</si>
  <si>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</si>
  <si>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</si>
  <si>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</si>
  <si>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</si>
  <si>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</si>
  <si>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</si>
  <si>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</si>
  <si>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</si>
  <si>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</si>
  <si>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</si>
  <si>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</si>
  <si>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</si>
  <si>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</si>
  <si>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</si>
  <si>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</si>
  <si>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</si>
  <si>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</si>
  <si>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</si>
  <si>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</si>
  <si>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</si>
  <si>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</si>
  <si>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</si>
  <si>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</si>
  <si>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</si>
  <si>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</si>
  <si>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</si>
  <si>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</si>
  <si>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</si>
  <si>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</si>
  <si>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</si>
  <si>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</si>
  <si>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</si>
  <si>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</si>
  <si>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</si>
  <si>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</si>
  <si>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</si>
  <si>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</si>
  <si>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</si>
  <si>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</si>
  <si>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</si>
  <si>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</si>
  <si>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</si>
  <si>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</si>
  <si>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</si>
  <si>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</si>
  <si>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</si>
  <si>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</si>
  <si>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</si>
  <si>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</si>
  <si>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</si>
  <si>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</si>
  <si>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</si>
  <si>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</si>
  <si>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</si>
  <si>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</si>
  <si>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</si>
  <si>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</si>
  <si>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</si>
  <si>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</si>
  <si>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</si>
  <si>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</si>
  <si>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</si>
  <si>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</si>
  <si>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</si>
  <si>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</si>
  <si>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</si>
  <si>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</si>
  <si>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</si>
  <si>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</si>
  <si>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</si>
  <si>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</si>
  <si>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</si>
  <si>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</si>
  <si>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</si>
  <si>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</si>
  <si>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</si>
  <si>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</si>
  <si>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</si>
  <si>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</si>
  <si>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</si>
  <si>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</si>
  <si>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</si>
  <si>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</si>
  <si>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</si>
  <si>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</si>
  <si>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</si>
  <si>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</si>
  <si>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</si>
  <si>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</si>
  <si>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</si>
  <si>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</si>
  <si>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</si>
  <si>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</si>
  <si>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</si>
  <si>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</si>
  <si>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</si>
  <si>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</si>
  <si>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</si>
  <si>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</si>
  <si>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</si>
  <si>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</si>
  <si>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</si>
  <si>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</si>
  <si>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</si>
  <si>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</si>
  <si>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</si>
  <si>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</si>
  <si>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</si>
  <si>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</si>
  <si>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</si>
  <si>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</si>
  <si>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</si>
  <si>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</si>
  <si>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</si>
  <si>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</si>
  <si>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</si>
  <si>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</si>
  <si>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</si>
  <si>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</si>
  <si>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</si>
  <si>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</si>
  <si>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</si>
  <si>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</si>
  <si>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</si>
  <si>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</si>
  <si>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</si>
  <si>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</si>
  <si>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</si>
  <si>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</si>
  <si>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</si>
  <si>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</si>
  <si>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</si>
  <si>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</si>
  <si>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</si>
  <si>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</si>
  <si>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</si>
  <si>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</si>
  <si>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</si>
  <si>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</si>
  <si>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</si>
  <si>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</si>
  <si>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</si>
  <si>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</si>
  <si>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</si>
  <si>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</si>
  <si>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</si>
  <si>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</si>
  <si>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</si>
  <si>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</si>
  <si>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</si>
  <si>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</si>
  <si>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</si>
  <si>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</si>
  <si>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</si>
  <si>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</si>
  <si>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</si>
  <si>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</si>
  <si>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</si>
  <si>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</si>
  <si>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</si>
  <si>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</si>
  <si>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</si>
  <si>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</si>
  <si>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</si>
  <si>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</si>
  <si>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</si>
  <si>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</si>
  <si>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</si>
  <si>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</si>
  <si>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</si>
  <si>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</si>
  <si>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</si>
  <si>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</si>
  <si>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</si>
  <si>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</si>
  <si>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</si>
  <si>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</si>
  <si>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</si>
  <si>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</si>
  <si>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</si>
  <si>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</si>
  <si>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</si>
  <si>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</si>
  <si>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</si>
  <si>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</si>
  <si>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</si>
  <si>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</si>
  <si>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</si>
  <si>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</si>
  <si>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</si>
  <si>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</si>
  <si>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</si>
  <si>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</si>
  <si>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</si>
  <si>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</si>
  <si>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</si>
  <si>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</si>
  <si>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</si>
  <si>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</si>
  <si>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</si>
  <si>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</si>
  <si>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</si>
  <si>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</si>
  <si>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</si>
  <si>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</si>
  <si>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</si>
  <si>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</si>
  <si>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</si>
  <si>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</si>
  <si>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</si>
  <si>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</si>
  <si>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</si>
  <si>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</si>
  <si>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</si>
  <si>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</si>
  <si>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</si>
  <si>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</si>
  <si>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</si>
  <si>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</si>
  <si>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</si>
  <si>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</si>
  <si>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</si>
  <si>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</si>
  <si>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</si>
  <si>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</si>
  <si>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</si>
  <si>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</si>
  <si>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</si>
  <si>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</si>
  <si>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</si>
  <si>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</si>
  <si>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</si>
  <si>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</si>
  <si>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</si>
  <si>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</si>
  <si>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</si>
  <si>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</si>
  <si>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</si>
  <si>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</si>
  <si>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</si>
  <si>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</si>
  <si>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</si>
  <si>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</si>
  <si>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</si>
  <si>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</si>
  <si>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</si>
  <si>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</si>
  <si>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</si>
  <si>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</si>
  <si>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</si>
  <si>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</si>
  <si>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</si>
  <si>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</si>
  <si>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</si>
  <si>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</si>
  <si>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</si>
  <si>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</si>
  <si>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</si>
  <si>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</si>
  <si>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</si>
  <si>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</si>
  <si>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</si>
  <si>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</si>
  <si>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</si>
  <si>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</si>
  <si>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</si>
  <si>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</si>
  <si>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</si>
  <si>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</si>
  <si>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</si>
  <si>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</si>
  <si>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</si>
  <si>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</si>
  <si>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</si>
  <si>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</si>
  <si>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</si>
  <si>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</si>
  <si>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</si>
  <si>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</si>
  <si>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</si>
  <si>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</si>
  <si>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</si>
  <si>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</si>
  <si>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</si>
  <si>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</si>
  <si>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</si>
  <si>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</si>
  <si>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</si>
  <si>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</si>
  <si>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</si>
  <si>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</si>
  <si>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</si>
  <si>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</si>
  <si>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</si>
  <si>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</si>
  <si>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</si>
  <si>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</si>
  <si>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</si>
  <si>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</si>
  <si>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</si>
  <si>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</si>
  <si>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</si>
  <si>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</si>
  <si>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</si>
  <si>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</si>
  <si>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</si>
  <si>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</si>
  <si>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</si>
  <si>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</si>
  <si>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</si>
  <si>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</si>
  <si>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</si>
  <si>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</si>
  <si>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</si>
  <si>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</si>
  <si>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</si>
  <si>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</si>
  <si>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</si>
  <si>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</si>
  <si>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</si>
  <si>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</si>
  <si>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</si>
  <si>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</si>
  <si>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</si>
  <si>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</si>
  <si>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</si>
  <si>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</si>
  <si>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</si>
  <si>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</si>
  <si>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</si>
  <si>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</si>
  <si>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</si>
  <si>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</si>
  <si>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</si>
  <si>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</si>
  <si>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</si>
  <si>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</si>
  <si>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</si>
  <si>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</si>
  <si>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</si>
  <si>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</si>
  <si>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</si>
  <si>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</si>
  <si>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</si>
  <si>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</si>
  <si>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</si>
  <si>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</si>
  <si>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</si>
  <si>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</si>
  <si>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</si>
  <si>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</si>
  <si>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</si>
  <si>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</si>
  <si>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</si>
  <si>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</si>
  <si>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</si>
  <si>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</si>
  <si>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</si>
  <si>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</si>
  <si>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</si>
  <si>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</si>
  <si>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</si>
  <si>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</si>
  <si>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</si>
  <si>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</si>
  <si>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</si>
  <si>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</si>
  <si>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</si>
  <si>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</si>
  <si>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</si>
  <si>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</si>
  <si>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</si>
  <si>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</si>
  <si>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</si>
  <si>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</si>
  <si>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</si>
  <si>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</si>
  <si>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</si>
  <si>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</si>
  <si>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</si>
  <si>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</si>
  <si>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</si>
  <si>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</si>
  <si>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</si>
  <si>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</si>
  <si>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</si>
  <si>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</si>
  <si>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</si>
  <si>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</si>
  <si>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</si>
  <si>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</si>
  <si>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</si>
  <si>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</si>
  <si>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</si>
  <si>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</si>
  <si>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</si>
  <si>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</si>
  <si>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</si>
  <si>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</si>
  <si>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</si>
  <si>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</si>
  <si>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</si>
  <si>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</si>
  <si>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</si>
  <si>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</si>
  <si>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</si>
  <si>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</si>
  <si>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</si>
  <si>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</si>
  <si>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</si>
  <si>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</si>
  <si>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</si>
  <si>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</si>
  <si>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</si>
  <si>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</si>
  <si>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</si>
  <si>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</si>
  <si>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</si>
  <si>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</si>
  <si>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</si>
  <si>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</si>
  <si>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</si>
  <si>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</si>
  <si>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</si>
  <si>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</si>
  <si>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</si>
  <si>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</si>
  <si>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</si>
  <si>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</si>
  <si>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</si>
  <si>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</si>
  <si>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</si>
  <si>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</si>
  <si>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</si>
  <si>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</si>
  <si>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</si>
  <si>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</si>
  <si>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</si>
  <si>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</si>
  <si>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</si>
  <si>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</si>
  <si>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</si>
  <si>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</si>
  <si>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</si>
  <si>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</si>
  <si>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</si>
  <si>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</si>
  <si>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</si>
  <si>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</si>
  <si>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</si>
  <si>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</si>
  <si>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</si>
  <si>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</si>
  <si>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</si>
  <si>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</si>
  <si>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</si>
  <si>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</si>
  <si>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</si>
  <si>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</si>
  <si>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</si>
  <si>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</si>
  <si>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</si>
  <si>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</si>
  <si>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</si>
  <si>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</si>
  <si>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</si>
  <si>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</si>
  <si>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</si>
  <si>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</si>
  <si>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</si>
  <si>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</si>
  <si>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</si>
  <si>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</si>
  <si>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</si>
  <si>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</si>
  <si>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</si>
  <si>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</si>
  <si>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</si>
  <si>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</si>
  <si>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</si>
  <si>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</si>
  <si>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</si>
  <si>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</si>
  <si>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</si>
  <si>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</si>
  <si>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</si>
  <si>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</si>
  <si>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</si>
  <si>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</si>
  <si>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</si>
  <si>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</si>
  <si>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</si>
  <si>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</si>
  <si>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</si>
  <si>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</si>
  <si>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</si>
  <si>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</si>
  <si>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</si>
  <si>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</si>
  <si>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</si>
  <si>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</si>
  <si>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</si>
  <si>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</si>
  <si>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</si>
  <si>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</si>
  <si>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</si>
  <si>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</si>
  <si>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</si>
  <si>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</si>
  <si>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</si>
  <si>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</si>
  <si>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</si>
  <si>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</si>
  <si>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</si>
  <si>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</si>
  <si>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</si>
  <si>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</si>
  <si>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</si>
  <si>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</si>
  <si>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</si>
  <si>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</si>
  <si>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</si>
  <si>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</si>
  <si>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</si>
  <si>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</si>
  <si>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</si>
  <si>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</si>
  <si>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</si>
  <si>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</si>
  <si>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</si>
  <si>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</si>
  <si>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</si>
  <si>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</si>
  <si>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</si>
  <si>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</si>
  <si>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</si>
  <si>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</si>
  <si>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</si>
  <si>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</si>
  <si>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</si>
  <si>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</si>
  <si>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</si>
  <si>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</si>
  <si>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</si>
  <si>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</si>
  <si>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</si>
  <si>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</si>
  <si>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</si>
  <si>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</si>
  <si>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</si>
  <si>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</si>
  <si>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</si>
  <si>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</si>
  <si>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</si>
  <si>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</si>
  <si>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</si>
  <si>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</si>
  <si>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</si>
  <si>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</si>
  <si>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</si>
  <si>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</si>
  <si>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</si>
  <si>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</si>
  <si>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</si>
  <si>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</si>
  <si>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</si>
  <si>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</si>
  <si>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</si>
  <si>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</si>
  <si>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</si>
  <si>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</si>
  <si>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</si>
  <si>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</si>
  <si>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</si>
  <si>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</si>
  <si>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</si>
  <si>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</si>
  <si>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</si>
  <si>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</si>
  <si>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</si>
  <si>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</si>
  <si>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</si>
  <si>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</si>
  <si>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</si>
  <si>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</si>
  <si>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</si>
  <si>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</si>
  <si>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</si>
  <si>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</si>
  <si>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</si>
  <si>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</si>
  <si>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</si>
  <si>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</si>
  <si>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</si>
  <si>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</si>
  <si>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</si>
  <si>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</si>
  <si>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</si>
  <si>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</si>
  <si>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</si>
  <si>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</si>
  <si>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</si>
  <si>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</si>
  <si>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</si>
  <si>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</si>
  <si>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</si>
  <si>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</si>
  <si>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</si>
  <si>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</si>
  <si>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</si>
  <si>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</si>
  <si>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</si>
  <si>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</si>
  <si>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</si>
  <si>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</si>
  <si>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</si>
  <si>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</si>
  <si>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</si>
  <si>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</si>
  <si>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</si>
  <si>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</si>
  <si>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</si>
  <si>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</si>
  <si>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</si>
  <si>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</si>
  <si>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</si>
  <si>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</si>
  <si>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</si>
  <si>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</si>
  <si>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</si>
  <si>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</si>
  <si>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</si>
  <si>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</si>
  <si>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</si>
  <si>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</si>
  <si>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</si>
  <si>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</si>
  <si>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</si>
  <si>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</si>
  <si>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</si>
  <si>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</si>
  <si>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</si>
  <si>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</si>
  <si>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</si>
  <si>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</si>
  <si>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</si>
  <si>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</si>
  <si>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</si>
  <si>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</si>
  <si>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</si>
  <si>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</si>
  <si>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</si>
  <si>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</si>
  <si>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</si>
  <si>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</si>
  <si>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</si>
  <si>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</si>
  <si>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</si>
  <si>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</si>
  <si>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</si>
  <si>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</si>
  <si>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</si>
  <si>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</si>
  <si>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</si>
  <si>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</si>
  <si>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</si>
  <si>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</si>
  <si>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</si>
  <si>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</si>
  <si>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</si>
  <si>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</si>
  <si>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</si>
  <si>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</si>
  <si>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</si>
  <si>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</si>
  <si>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</si>
  <si>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</si>
  <si>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</si>
  <si>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</si>
  <si>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</si>
  <si>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</si>
  <si>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</si>
  <si>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</si>
  <si>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</si>
  <si>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</si>
  <si>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</si>
  <si>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</si>
  <si>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</si>
  <si>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</si>
  <si>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</si>
  <si>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</si>
  <si>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</si>
  <si>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</si>
  <si>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</si>
  <si>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</si>
  <si>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</si>
  <si>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</si>
  <si>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</si>
  <si>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</si>
  <si>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</si>
  <si>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</si>
  <si>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</si>
  <si>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</si>
  <si>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</si>
  <si>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</si>
  <si>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</si>
  <si>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</si>
  <si>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</si>
  <si>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</si>
  <si>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</si>
  <si>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</si>
  <si>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</si>
  <si>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</si>
  <si>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</si>
  <si>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</si>
  <si>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</si>
  <si>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</si>
  <si>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</si>
  <si>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</si>
  <si>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</si>
  <si>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</si>
  <si>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</si>
  <si>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</si>
  <si>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</si>
  <si>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</si>
  <si>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</si>
  <si>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</si>
  <si>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</si>
  <si>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</si>
  <si>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</si>
  <si>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</si>
  <si>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</si>
  <si>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</si>
  <si>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</si>
  <si>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</si>
  <si>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</si>
  <si>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</si>
  <si>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</si>
  <si>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</si>
  <si>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</si>
  <si>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</si>
  <si>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</si>
  <si>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</si>
  <si>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</si>
  <si>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</si>
  <si>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</si>
  <si>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</si>
  <si>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</si>
  <si>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</si>
  <si>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</si>
  <si>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</si>
  <si>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</si>
  <si>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</si>
  <si>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</si>
  <si>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</si>
  <si>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</si>
  <si>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</si>
  <si>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</si>
  <si>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</si>
  <si>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</si>
  <si>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</si>
  <si>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</si>
  <si>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</si>
  <si>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</si>
  <si>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</si>
  <si>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</si>
  <si>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</si>
  <si>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</si>
  <si>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</si>
  <si>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</si>
  <si>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</si>
  <si>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</si>
  <si>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</si>
  <si>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</si>
  <si>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</si>
  <si>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</si>
  <si>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</si>
  <si>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</si>
  <si>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</si>
  <si>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</si>
  <si>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</si>
  <si>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</si>
  <si>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</si>
  <si>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</si>
  <si>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</si>
  <si>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</si>
  <si>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</si>
  <si>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</si>
  <si>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</si>
  <si>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</si>
  <si>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</si>
  <si>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</si>
  <si>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</si>
  <si>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</si>
  <si>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</si>
  <si>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</si>
  <si>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</si>
  <si>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</si>
  <si>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</si>
  <si>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</si>
  <si>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</si>
  <si>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</si>
  <si>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</si>
  <si>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</si>
  <si>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</si>
  <si>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</si>
  <si>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</si>
  <si>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</si>
  <si>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</si>
  <si>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</si>
  <si>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</si>
  <si>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</si>
  <si>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</si>
  <si>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</si>
  <si>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</si>
  <si>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</si>
  <si>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</si>
  <si>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</si>
  <si>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</si>
  <si>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</si>
  <si>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</si>
  <si>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</si>
  <si>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</si>
  <si>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</si>
  <si>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</si>
  <si>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</si>
  <si>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</si>
  <si>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</si>
  <si>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</si>
  <si>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</si>
  <si>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</si>
  <si>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</si>
  <si>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</si>
  <si>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</si>
  <si>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</si>
  <si>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</si>
  <si>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</si>
  <si>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</si>
  <si>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</si>
  <si>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</si>
  <si>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</si>
  <si>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</si>
  <si>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</si>
  <si>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</si>
  <si>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</si>
  <si>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</si>
  <si>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</si>
  <si>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</si>
  <si>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</si>
  <si>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</si>
  <si>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</si>
  <si>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</si>
  <si>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</si>
  <si>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</si>
  <si>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</si>
  <si>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</si>
  <si>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</si>
  <si>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</si>
  <si>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</si>
  <si>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</si>
  <si>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</si>
  <si>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</si>
  <si>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</si>
  <si>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</si>
  <si>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</si>
  <si>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</si>
  <si>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</si>
  <si>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</si>
  <si>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</si>
  <si>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</si>
  <si>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</si>
  <si>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</si>
  <si>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</si>
  <si>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</si>
  <si>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</si>
  <si>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</si>
  <si>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</si>
  <si>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</si>
  <si>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</si>
  <si>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</si>
  <si>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</si>
  <si>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</si>
  <si>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</si>
  <si>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</si>
  <si>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</si>
  <si>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</si>
  <si>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</si>
  <si>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</si>
  <si>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</si>
  <si>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</si>
  <si>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</si>
  <si>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</si>
  <si>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</si>
  <si>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</si>
  <si>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</si>
  <si>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</si>
  <si>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</si>
  <si>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</si>
  <si>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</si>
  <si>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</si>
  <si>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</si>
  <si>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</si>
  <si>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</si>
  <si>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</si>
  <si>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</si>
  <si>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</si>
  <si>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</si>
  <si>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</si>
  <si>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</si>
  <si>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</si>
  <si>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</si>
  <si>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</si>
  <si>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</si>
  <si>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</si>
  <si>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</si>
  <si>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</si>
  <si>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</si>
  <si>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</si>
  <si>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</si>
  <si>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</si>
  <si>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</si>
  <si>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</si>
  <si>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</si>
  <si>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</si>
  <si>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</si>
  <si>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</si>
  <si>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</si>
  <si>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</si>
  <si>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</si>
  <si>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</si>
  <si>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</si>
  <si>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</si>
  <si>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</si>
  <si>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</si>
  <si>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</si>
  <si>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</si>
  <si>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</si>
  <si>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</si>
  <si>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</si>
  <si>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</si>
  <si>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</si>
  <si>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</si>
  <si>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</si>
  <si>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</si>
  <si>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</si>
  <si>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</si>
  <si>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</si>
  <si>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</si>
  <si>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</si>
  <si>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</si>
  <si>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</si>
  <si>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</si>
  <si>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</si>
  <si>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</si>
  <si>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</si>
  <si>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</si>
  <si>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</si>
  <si>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</si>
  <si>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</si>
  <si>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</si>
  <si>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</si>
  <si>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</si>
  <si>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</si>
  <si>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</si>
  <si>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</si>
  <si>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</si>
  <si>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</si>
  <si>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</si>
  <si>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</si>
  <si>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</si>
  <si>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</si>
  <si>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</si>
  <si>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</si>
  <si>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</si>
  <si>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</si>
  <si>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</si>
  <si>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</si>
  <si>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</si>
  <si>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</si>
  <si>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</si>
  <si>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</si>
  <si>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</si>
  <si>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</si>
  <si>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</si>
  <si>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</si>
  <si>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</si>
  <si>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</si>
  <si>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</si>
  <si>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</si>
  <si>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</si>
  <si>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</si>
  <si>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</si>
  <si>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</si>
  <si>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</si>
  <si>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</si>
  <si>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</si>
  <si>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</si>
  <si>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</si>
  <si>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</si>
  <si>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</si>
  <si>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</si>
  <si>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</si>
  <si>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</si>
  <si>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</si>
  <si>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</si>
  <si>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</si>
  <si>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</si>
  <si>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</si>
  <si>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</si>
  <si>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</si>
  <si>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</si>
  <si>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</si>
  <si>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</si>
  <si>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</si>
  <si>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</si>
  <si>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</si>
  <si>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</si>
  <si>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</si>
  <si>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</si>
  <si>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</si>
  <si>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</si>
  <si>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</si>
  <si>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</si>
  <si>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</si>
  <si>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</si>
  <si>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</si>
  <si>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</si>
  <si>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</si>
  <si>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</si>
  <si>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</si>
  <si>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</si>
  <si>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</si>
  <si>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</si>
  <si>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</si>
  <si>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</si>
  <si>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</si>
  <si>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</si>
  <si>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</si>
  <si>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</si>
  <si>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</si>
  <si>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</si>
  <si>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</si>
  <si>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</si>
  <si>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</si>
  <si>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</si>
  <si>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</si>
  <si>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</si>
  <si>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</si>
  <si>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</si>
  <si>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</si>
  <si>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</si>
  <si>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</si>
  <si>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</si>
  <si>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</si>
  <si>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</si>
  <si>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</si>
  <si>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</si>
  <si>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</si>
  <si>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</si>
  <si>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</si>
  <si>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</si>
  <si>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</si>
  <si>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</si>
  <si>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</si>
  <si>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</si>
  <si>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</si>
  <si>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</si>
  <si>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</si>
  <si>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</si>
  <si>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</si>
  <si>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</si>
  <si>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</si>
  <si>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</si>
  <si>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</si>
  <si>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</si>
  <si>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</si>
  <si>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</si>
  <si>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</si>
  <si>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</si>
  <si>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</si>
  <si>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</si>
  <si>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</si>
  <si>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</si>
  <si>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</si>
  <si>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</si>
  <si>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</si>
  <si>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</si>
  <si>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</si>
  <si>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</si>
  <si>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</si>
  <si>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</si>
  <si>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</si>
  <si>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</si>
  <si>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</si>
  <si>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</si>
  <si>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</si>
  <si>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</si>
  <si>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</si>
  <si>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</si>
  <si>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</si>
  <si>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</si>
  <si>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</si>
  <si>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</si>
  <si>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</si>
  <si>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</si>
  <si>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</si>
  <si>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</si>
  <si>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</si>
  <si>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</si>
  <si>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</si>
  <si>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</si>
  <si>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</si>
  <si>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</si>
  <si>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</si>
  <si>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</si>
  <si>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</si>
  <si>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</si>
  <si>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</si>
  <si>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</si>
  <si>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</si>
  <si>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</si>
  <si>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</si>
  <si>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</si>
  <si>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</si>
  <si>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</si>
  <si>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</si>
  <si>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</si>
  <si>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</si>
  <si>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</si>
  <si>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</si>
  <si>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</si>
  <si>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</si>
  <si>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</si>
  <si>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</si>
  <si>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</si>
  <si>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</si>
  <si>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</si>
  <si>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</si>
  <si>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</si>
  <si>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</si>
  <si>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</si>
  <si>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</si>
  <si>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</si>
  <si>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</si>
  <si>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</si>
  <si>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</si>
  <si>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</si>
  <si>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</si>
  <si>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</si>
  <si>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</si>
  <si>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</si>
  <si>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</si>
  <si>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</si>
  <si>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</si>
  <si>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</si>
  <si>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</si>
  <si>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</si>
  <si>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</si>
  <si>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</si>
  <si>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</si>
  <si>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</si>
  <si>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</si>
  <si>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</si>
  <si>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</si>
  <si>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</si>
  <si>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</si>
  <si>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</si>
  <si>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</si>
  <si>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</si>
  <si>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</si>
  <si>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</si>
  <si>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</si>
  <si>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</si>
  <si>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</si>
  <si>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</si>
  <si>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</si>
  <si>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</si>
  <si>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</si>
  <si>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</si>
  <si>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</si>
  <si>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</si>
  <si>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</si>
  <si>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</si>
  <si>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</si>
  <si>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</si>
  <si>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</si>
  <si>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</si>
  <si>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</si>
  <si>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</si>
  <si>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</si>
  <si>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</si>
  <si>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</si>
  <si>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</si>
  <si>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</si>
  <si>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</si>
  <si>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</si>
  <si>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</si>
  <si>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</si>
  <si>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</si>
  <si>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</si>
  <si>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</si>
  <si>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</si>
  <si>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</si>
  <si>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</si>
  <si>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</si>
  <si>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</si>
  <si>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</si>
  <si>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</si>
  <si>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</si>
  <si>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</si>
  <si>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</si>
  <si>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</si>
  <si>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</si>
  <si>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</si>
  <si>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</si>
  <si>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</si>
  <si>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</si>
  <si>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</si>
  <si>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</si>
  <si>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</si>
  <si>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</si>
  <si>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</si>
  <si>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</si>
  <si>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</si>
  <si>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</si>
  <si>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</si>
  <si>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</si>
  <si>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</si>
  <si>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</si>
  <si>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</si>
  <si>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</si>
  <si>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</si>
  <si>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</si>
  <si>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</si>
  <si>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</si>
  <si>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</si>
  <si>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</si>
  <si>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</si>
  <si>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</si>
  <si>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</si>
  <si>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</si>
  <si>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</si>
  <si>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</si>
  <si>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</si>
  <si>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</si>
  <si>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</si>
  <si>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</si>
  <si>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</si>
  <si>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</si>
  <si>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</si>
  <si>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</si>
  <si>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</si>
  <si>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</si>
  <si>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</si>
  <si>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</si>
  <si>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</si>
  <si>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</si>
  <si>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</si>
  <si>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</si>
  <si>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</si>
  <si>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</si>
  <si>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</si>
  <si>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</si>
  <si>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</si>
  <si>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</si>
  <si>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</si>
  <si>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</si>
  <si>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</si>
  <si>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</si>
  <si>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</si>
  <si>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</si>
  <si>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</si>
  <si>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</si>
  <si>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</si>
  <si>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</si>
  <si>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</si>
  <si>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</si>
  <si>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</si>
  <si>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</si>
  <si>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</si>
  <si>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</si>
  <si>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</si>
  <si>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</si>
  <si>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</si>
  <si>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</si>
  <si>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</si>
  <si>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</si>
  <si>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</si>
  <si>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</si>
  <si>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</si>
  <si>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</si>
  <si>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</si>
  <si>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</si>
  <si>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</si>
  <si>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</si>
  <si>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</si>
  <si>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</si>
  <si>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</si>
  <si>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</si>
  <si>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</si>
  <si>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</si>
  <si>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</si>
  <si>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</si>
  <si>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</si>
  <si>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</si>
  <si>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</si>
  <si>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</si>
  <si>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</si>
  <si>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</si>
  <si>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</si>
  <si>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</si>
  <si>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</si>
  <si>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</si>
  <si>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</si>
  <si>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</si>
  <si>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</si>
  <si>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</si>
  <si>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</si>
  <si>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</si>
  <si>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</si>
  <si>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</si>
  <si>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</si>
  <si>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</si>
  <si>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</si>
  <si>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</si>
  <si>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</si>
  <si>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</si>
  <si>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</si>
  <si>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</si>
  <si>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</si>
  <si>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</si>
  <si>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</si>
  <si>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</si>
  <si>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</si>
  <si>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</si>
  <si>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</si>
  <si>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</si>
  <si>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</si>
  <si>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</si>
  <si>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</si>
  <si>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</si>
  <si>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</si>
  <si>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</si>
  <si>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</si>
  <si>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</si>
  <si>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</si>
  <si>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</si>
  <si>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</si>
  <si>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</si>
  <si>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</si>
  <si>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</si>
  <si>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</si>
  <si>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</si>
  <si>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</si>
  <si>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</si>
  <si>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</si>
  <si>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</si>
  <si>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</si>
  <si>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</si>
  <si>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</si>
  <si>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</si>
  <si>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</si>
  <si>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</si>
  <si>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</si>
  <si>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</si>
  <si>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</si>
  <si>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</si>
  <si>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</si>
  <si>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</si>
  <si>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</si>
  <si>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</si>
  <si>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</si>
  <si>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</si>
  <si>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</si>
  <si>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</si>
  <si>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</si>
  <si>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</si>
  <si>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</si>
  <si>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</si>
  <si>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</si>
  <si>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</si>
  <si>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</si>
  <si>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</si>
  <si>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</si>
  <si>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</si>
  <si>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</si>
  <si>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</si>
  <si>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</si>
  <si>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</si>
  <si>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</si>
  <si>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</si>
  <si>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</si>
  <si>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</si>
  <si>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</si>
  <si>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</si>
  <si>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</si>
  <si>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</si>
  <si>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</si>
  <si>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</si>
  <si>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</si>
  <si>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</si>
  <si>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</si>
  <si>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</si>
  <si>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</si>
  <si>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</si>
  <si>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</si>
  <si>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</si>
  <si>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</si>
  <si>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</si>
  <si>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</si>
  <si>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</si>
  <si>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</si>
  <si>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</si>
  <si>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</si>
  <si>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</si>
  <si>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</si>
  <si>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</si>
  <si>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</si>
  <si>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</si>
  <si>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</si>
  <si>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</si>
  <si>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</si>
  <si>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</si>
  <si>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</si>
  <si>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</si>
  <si>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</si>
  <si>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</si>
  <si>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</si>
  <si>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</si>
  <si>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</si>
  <si>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</si>
  <si>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</si>
  <si>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</si>
  <si>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</si>
  <si>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</si>
  <si>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</si>
  <si>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</si>
  <si>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</si>
  <si>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</si>
  <si>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</si>
  <si>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</si>
  <si>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</si>
  <si>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</si>
  <si>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</si>
  <si>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</si>
  <si>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</si>
  <si>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</si>
  <si>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</si>
  <si>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</si>
  <si>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</si>
  <si>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</si>
  <si>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</si>
  <si>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</si>
  <si>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</si>
  <si>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</si>
  <si>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</si>
  <si>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</si>
  <si>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</si>
  <si>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</si>
  <si>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</si>
  <si>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</si>
  <si>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</si>
  <si>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</si>
  <si>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</si>
  <si>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</si>
  <si>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</si>
  <si>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</si>
  <si>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</si>
  <si>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</si>
  <si>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</si>
  <si>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</si>
  <si>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</si>
  <si>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</si>
  <si>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</si>
  <si>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</si>
  <si>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</si>
  <si>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</si>
  <si>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</si>
  <si>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</si>
  <si>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</si>
  <si>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</si>
  <si>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</si>
  <si>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</si>
  <si>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</si>
  <si>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</si>
  <si>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</si>
  <si>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</si>
  <si>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</si>
  <si>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</si>
  <si>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</si>
  <si>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</si>
  <si>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</si>
  <si>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</si>
  <si>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</si>
  <si>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</si>
  <si>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</si>
  <si>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</si>
  <si>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</si>
  <si>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</si>
  <si>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</si>
  <si>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</si>
  <si>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</si>
  <si>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</si>
  <si>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</si>
  <si>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</si>
  <si>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</si>
  <si>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</si>
  <si>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</si>
  <si>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</si>
  <si>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</si>
  <si>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</si>
  <si>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</si>
  <si>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</si>
  <si>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</si>
  <si>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</si>
  <si>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</si>
  <si>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</si>
  <si>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</si>
  <si>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</si>
  <si>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</si>
  <si>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</si>
  <si>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</si>
  <si>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</si>
  <si>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</si>
  <si>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</si>
  <si>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</si>
  <si>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</si>
  <si>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</si>
  <si>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</si>
  <si>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</si>
  <si>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</si>
  <si>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</si>
  <si>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</si>
  <si>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</si>
  <si>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</si>
  <si>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</si>
  <si>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</si>
  <si>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</si>
  <si>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</si>
  <si>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</si>
  <si>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</si>
  <si>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</si>
  <si>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</si>
  <si>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</si>
  <si>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</si>
  <si>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</si>
  <si>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</si>
  <si>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</si>
  <si>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</si>
  <si>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</si>
  <si>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</si>
  <si>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</si>
  <si>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</si>
  <si>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</si>
  <si>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</si>
  <si>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</si>
  <si>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</si>
  <si>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</si>
  <si>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</si>
  <si>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</si>
  <si>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</si>
  <si>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</si>
  <si>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</si>
  <si>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</si>
  <si>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</si>
  <si>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</si>
  <si>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</si>
  <si>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</si>
  <si>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</si>
  <si>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</si>
  <si>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</si>
  <si>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</si>
  <si>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</si>
  <si>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</si>
  <si>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</si>
  <si>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</si>
  <si>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</si>
  <si>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</si>
  <si>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</si>
  <si>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</si>
  <si>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</si>
  <si>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</si>
  <si>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</si>
  <si>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</si>
  <si>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</si>
  <si>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</si>
  <si>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</si>
  <si>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</si>
  <si>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</si>
  <si>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</si>
  <si>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</si>
  <si>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</si>
  <si>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</si>
  <si>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</si>
  <si>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</si>
  <si>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</si>
  <si>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</si>
  <si>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</si>
  <si>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</si>
  <si>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</si>
  <si>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</si>
  <si>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</si>
  <si>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</si>
  <si>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</si>
  <si>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</si>
  <si>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</si>
  <si>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</si>
  <si>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</si>
  <si>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</si>
  <si>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</si>
  <si>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</si>
  <si>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</si>
  <si>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</si>
  <si>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</si>
  <si>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</si>
  <si>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</si>
  <si>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</si>
  <si>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</si>
  <si>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</si>
  <si>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</si>
  <si>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</si>
  <si>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</si>
  <si>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</si>
  <si>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</si>
  <si>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</si>
  <si>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</si>
  <si>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</si>
  <si>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</si>
  <si>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</si>
  <si>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</si>
  <si>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</si>
  <si>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</si>
  <si>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</si>
  <si>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</si>
  <si>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</si>
  <si>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</si>
  <si>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</si>
  <si>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</si>
  <si>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</si>
  <si>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</si>
  <si>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</si>
  <si>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</si>
  <si>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</si>
  <si>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</si>
  <si>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</si>
  <si>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</si>
  <si>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</si>
  <si>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</si>
  <si>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</si>
  <si>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</si>
  <si>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</si>
  <si>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</si>
  <si>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</si>
  <si>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</si>
  <si>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</si>
  <si>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</si>
  <si>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</si>
  <si>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</si>
  <si>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</si>
  <si>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</si>
  <si>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</si>
  <si>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</si>
  <si>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</si>
  <si>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</si>
  <si>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</si>
  <si>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</si>
  <si>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</si>
  <si>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</si>
  <si>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</si>
  <si>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</si>
  <si>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</si>
  <si>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</si>
  <si>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</si>
  <si>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</si>
  <si>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</si>
  <si>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</si>
  <si>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</si>
  <si>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</si>
  <si>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</si>
  <si>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</si>
  <si>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</si>
  <si>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</si>
  <si>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</si>
  <si>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</si>
  <si>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</si>
  <si>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</si>
  <si>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</si>
  <si>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</si>
  <si>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</si>
  <si>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</si>
  <si>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</si>
  <si>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</si>
  <si>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</si>
  <si>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</si>
  <si>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</si>
  <si>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</si>
  <si>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</si>
  <si>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</si>
  <si>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</si>
  <si>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</si>
  <si>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</si>
  <si>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</si>
  <si>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</si>
  <si>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</si>
  <si>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</si>
  <si>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</si>
  <si>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</si>
  <si>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</si>
  <si>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</si>
  <si>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</si>
  <si>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</si>
  <si>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</si>
  <si>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</si>
  <si>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</si>
  <si>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</si>
  <si>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</si>
  <si>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</si>
  <si>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</si>
  <si>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</si>
  <si>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</si>
  <si>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</si>
  <si>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</si>
  <si>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</si>
  <si>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</si>
  <si>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</si>
  <si>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</si>
  <si>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</si>
  <si>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</si>
  <si>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</si>
  <si>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</si>
  <si>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</si>
  <si>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</si>
  <si>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</si>
  <si>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</si>
  <si>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</si>
  <si>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</si>
  <si>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</si>
  <si>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</si>
  <si>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</si>
  <si>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</si>
  <si>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</si>
  <si>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</si>
  <si>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</si>
  <si>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</si>
  <si>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</si>
  <si>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</si>
  <si>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</si>
  <si>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</si>
  <si>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</si>
  <si>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</si>
  <si>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</si>
  <si>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</si>
  <si>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</si>
  <si>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</si>
  <si>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</si>
  <si>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</si>
  <si>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</si>
  <si>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</si>
  <si>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</si>
  <si>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</si>
  <si>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</si>
  <si>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</si>
  <si>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</si>
  <si>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</si>
  <si>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</si>
  <si>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</si>
  <si>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</si>
  <si>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</si>
  <si>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</si>
  <si>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</si>
  <si>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</si>
  <si>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</si>
  <si>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</si>
  <si>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</si>
  <si>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</si>
  <si>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</si>
  <si>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</si>
  <si>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</si>
  <si>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</si>
  <si>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</si>
  <si>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</si>
  <si>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</si>
  <si>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</si>
  <si>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</si>
  <si>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</si>
  <si>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</si>
  <si>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</si>
  <si>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</si>
  <si>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</si>
  <si>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</si>
  <si>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</si>
  <si>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</si>
  <si>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</si>
  <si>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</si>
  <si>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</si>
  <si>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</si>
  <si>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</si>
  <si>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</si>
  <si>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</si>
  <si>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</si>
  <si>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</si>
  <si>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</si>
  <si>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</si>
  <si>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</si>
  <si>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</si>
  <si>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</si>
  <si>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</si>
  <si>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</si>
  <si>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</si>
  <si>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</si>
  <si>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</si>
  <si>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</si>
  <si>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</si>
  <si>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</si>
  <si>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</si>
  <si>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</si>
  <si>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</si>
  <si>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</si>
  <si>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</si>
  <si>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</si>
  <si>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</si>
  <si>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</si>
  <si>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</si>
  <si>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</si>
  <si>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</si>
  <si>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</si>
  <si>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</si>
  <si>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</si>
  <si>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</si>
  <si>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</si>
  <si>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</si>
  <si>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</si>
  <si>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</si>
  <si>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</si>
  <si>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</si>
  <si>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</si>
  <si>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</si>
  <si>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</si>
  <si>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</si>
  <si>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</si>
  <si>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</si>
  <si>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</si>
  <si>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</si>
  <si>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</si>
  <si>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</si>
  <si>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</si>
  <si>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</si>
  <si>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</si>
  <si>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</si>
  <si>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</si>
  <si>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</si>
  <si>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</si>
  <si>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</si>
  <si>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</si>
  <si>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</si>
  <si>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</si>
  <si>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</si>
  <si>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</si>
  <si>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</si>
  <si>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</si>
  <si>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</si>
  <si>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</si>
  <si>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</si>
  <si>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</si>
  <si>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</si>
  <si>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</si>
  <si>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</si>
  <si>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</si>
  <si>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</si>
  <si>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</si>
  <si>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</si>
  <si>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</si>
  <si>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</si>
  <si>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</si>
  <si>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</si>
  <si>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</si>
  <si>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</si>
  <si>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</si>
  <si>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</si>
  <si>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</si>
  <si>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</si>
  <si>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</si>
  <si>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</si>
  <si>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</si>
  <si>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</si>
  <si>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</si>
  <si>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</si>
  <si>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</si>
  <si>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</si>
  <si>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</si>
  <si>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</si>
  <si>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</si>
  <si>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</si>
  <si>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</si>
  <si>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</si>
  <si>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</si>
  <si>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</si>
  <si>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</si>
  <si>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</si>
  <si>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</si>
  <si>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</si>
  <si>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</si>
  <si>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</si>
  <si>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</si>
  <si>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</si>
  <si>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</si>
  <si>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</si>
  <si>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</si>
  <si>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</si>
  <si>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</si>
  <si>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</si>
  <si>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</si>
  <si>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</si>
  <si>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</si>
  <si>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</si>
  <si>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</si>
  <si>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</si>
  <si>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</si>
  <si>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</si>
  <si>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</si>
  <si>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</si>
  <si>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</si>
  <si>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</si>
  <si>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</si>
  <si>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</si>
  <si>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</si>
  <si>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</si>
  <si>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</si>
  <si>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</si>
  <si>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</si>
  <si>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</si>
  <si>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</si>
  <si>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</si>
  <si>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</si>
  <si>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</si>
  <si>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</si>
  <si>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</si>
  <si>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</si>
  <si>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</si>
  <si>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</si>
  <si>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</si>
  <si>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</si>
  <si>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</si>
  <si>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</si>
  <si>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</si>
  <si>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</si>
  <si>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</si>
  <si>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</si>
  <si>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</si>
  <si>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</si>
  <si>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</si>
  <si>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</si>
  <si>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</si>
  <si>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</si>
  <si>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</si>
  <si>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</si>
  <si>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</si>
  <si>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</si>
  <si>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</si>
  <si>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</si>
  <si>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</si>
  <si>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</si>
  <si>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</si>
  <si>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</si>
  <si>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</si>
  <si>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</si>
  <si>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</si>
  <si>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</si>
  <si>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</si>
  <si>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</si>
  <si>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</si>
  <si>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</si>
  <si>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</si>
  <si>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</si>
  <si>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</si>
  <si>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</si>
  <si>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</si>
  <si>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</si>
  <si>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</si>
  <si>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</si>
  <si>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</si>
  <si>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</si>
  <si>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</si>
  <si>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</si>
  <si>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</si>
  <si>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</si>
  <si>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</si>
  <si>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</si>
  <si>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</si>
  <si>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</si>
  <si>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</si>
  <si>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</si>
  <si>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</si>
  <si>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</si>
  <si>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</si>
  <si>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</si>
  <si>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</si>
  <si>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</si>
  <si>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</si>
  <si>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</si>
  <si>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</si>
  <si>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</si>
  <si>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</si>
  <si>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</si>
  <si>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</si>
  <si>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</si>
  <si>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</si>
  <si>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</si>
  <si>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</si>
  <si>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</si>
  <si>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</si>
  <si>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</si>
  <si>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</si>
  <si>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</si>
  <si>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</si>
  <si>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</si>
  <si>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</si>
  <si>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</si>
  <si>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</si>
  <si>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</si>
  <si>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</si>
  <si>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</si>
  <si>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</si>
  <si>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</si>
  <si>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</si>
  <si>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</si>
  <si>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</si>
  <si>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</si>
  <si>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</si>
  <si>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</si>
  <si>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</si>
  <si>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</si>
  <si>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</si>
  <si>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</si>
  <si>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</si>
  <si>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</si>
  <si>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</si>
  <si>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</si>
  <si>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</si>
  <si>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</si>
  <si>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</si>
  <si>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</si>
  <si>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</si>
  <si>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</si>
  <si>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</si>
  <si>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</si>
  <si>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</si>
  <si>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</si>
  <si>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</si>
  <si>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</si>
  <si>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</si>
  <si>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</si>
  <si>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</si>
  <si>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</si>
  <si>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</si>
  <si>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</si>
  <si>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</si>
  <si>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</si>
  <si>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</si>
  <si>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</si>
  <si>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</si>
  <si>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</si>
  <si>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</si>
  <si>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</si>
  <si>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</si>
  <si>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</si>
  <si>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</si>
  <si>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</si>
  <si>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</si>
  <si>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</si>
  <si>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</si>
  <si>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</si>
  <si>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</si>
  <si>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</si>
  <si>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</si>
  <si>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</si>
  <si>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</si>
  <si>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</si>
  <si>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</si>
  <si>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</si>
  <si>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</si>
  <si>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</si>
  <si>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</si>
  <si>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</si>
  <si>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</si>
  <si>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</si>
  <si>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</si>
  <si>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</si>
  <si>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</si>
  <si>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</si>
  <si>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</si>
  <si>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</si>
  <si>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</si>
  <si>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</si>
  <si>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</si>
  <si>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</si>
  <si>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</si>
  <si>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</si>
  <si>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</si>
  <si>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</si>
  <si>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</si>
  <si>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</si>
  <si>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</si>
  <si>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</si>
  <si>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</si>
  <si>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</si>
  <si>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</si>
  <si>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</si>
  <si>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</si>
  <si>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</si>
  <si>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</si>
  <si>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</si>
  <si>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</si>
  <si>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</si>
  <si>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</si>
  <si>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</si>
  <si>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</si>
  <si>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</si>
  <si>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</si>
  <si>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</si>
  <si>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</si>
  <si>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</si>
  <si>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</si>
  <si>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</si>
  <si>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</si>
  <si>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</si>
  <si>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</si>
  <si>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</si>
  <si>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</si>
  <si>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</si>
  <si>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</si>
  <si>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</si>
  <si>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</si>
  <si>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</si>
  <si>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</si>
  <si>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</si>
  <si>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</si>
  <si>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</si>
  <si>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</si>
  <si>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</si>
  <si>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</si>
  <si>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</si>
  <si>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</si>
  <si>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</si>
  <si>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</si>
  <si>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</si>
  <si>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</si>
  <si>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</si>
  <si>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</si>
  <si>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</si>
  <si>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</si>
  <si>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</si>
  <si>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</si>
  <si>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</si>
  <si>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</si>
  <si>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</si>
  <si>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</si>
  <si>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</si>
  <si>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</si>
  <si>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</si>
  <si>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</si>
  <si>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</si>
  <si>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</si>
  <si>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</si>
  <si>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</si>
  <si>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</si>
  <si>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</si>
  <si>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</si>
  <si>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</si>
  <si>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</si>
  <si>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</si>
  <si>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</si>
  <si>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</si>
  <si>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</si>
  <si>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</si>
  <si>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</si>
  <si>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</si>
  <si>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</si>
  <si>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</si>
  <si>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</si>
  <si>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</si>
  <si>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</si>
  <si>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</si>
  <si>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</si>
  <si>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</si>
  <si>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</si>
  <si>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</si>
  <si>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</si>
  <si>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</si>
  <si>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</si>
  <si>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</si>
  <si>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</si>
  <si>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</si>
  <si>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</si>
  <si>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</si>
  <si>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</si>
  <si>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</si>
  <si>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</si>
  <si>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</si>
  <si>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</si>
  <si>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</si>
  <si>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</si>
  <si>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</si>
  <si>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</si>
  <si>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</si>
  <si>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</si>
  <si>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</si>
  <si>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</si>
  <si>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</si>
  <si>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</si>
  <si>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</si>
  <si>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</si>
  <si>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</si>
  <si>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</si>
  <si>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</si>
  <si>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</si>
  <si>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</si>
  <si>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</si>
  <si>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</si>
  <si>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</si>
  <si>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</si>
  <si>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</si>
  <si>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</si>
  <si>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</si>
  <si>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</si>
  <si>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</si>
  <si>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</si>
  <si>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</si>
  <si>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</si>
  <si>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</si>
  <si>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</si>
  <si>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</si>
  <si>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</si>
  <si>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</si>
  <si>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</si>
  <si>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</si>
  <si>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</si>
  <si>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</si>
  <si>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</si>
  <si>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</si>
  <si>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</si>
  <si>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</si>
  <si>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</si>
  <si>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</si>
  <si>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</si>
  <si>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</si>
  <si>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</si>
  <si>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</si>
  <si>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</si>
  <si>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</si>
  <si>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</si>
  <si>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</si>
  <si>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</si>
  <si>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</si>
  <si>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</si>
  <si>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</si>
  <si>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</si>
  <si>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</si>
  <si>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</si>
  <si>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</si>
  <si>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</si>
  <si>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</si>
  <si>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</si>
  <si>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</si>
  <si>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</si>
  <si>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</si>
  <si>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</si>
  <si>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</si>
  <si>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</si>
  <si>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</si>
  <si>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</si>
  <si>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</si>
  <si>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</si>
  <si>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</si>
  <si>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</si>
  <si>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</si>
  <si>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</si>
  <si>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</si>
  <si>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</si>
  <si>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</si>
  <si>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</si>
  <si>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</si>
  <si>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</si>
  <si>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</si>
  <si>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</si>
  <si>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</si>
  <si>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</si>
  <si>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</si>
  <si>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</si>
  <si>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</si>
  <si>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</si>
  <si>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</si>
  <si>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</si>
  <si>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</si>
  <si>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</si>
  <si>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</si>
  <si>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</si>
  <si>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</si>
  <si>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</si>
  <si>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</si>
  <si>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</si>
  <si>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</si>
  <si>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</si>
  <si>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</si>
  <si>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</si>
  <si>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</si>
  <si>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</si>
  <si>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</si>
  <si>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</si>
  <si>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</si>
  <si>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</si>
  <si>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</si>
  <si>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</si>
  <si>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</si>
  <si>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</si>
  <si>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</si>
  <si>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</si>
  <si>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</si>
  <si>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</si>
  <si>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</si>
  <si>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</si>
  <si>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</si>
  <si>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</si>
  <si>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</si>
  <si>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</si>
  <si>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</si>
  <si>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</si>
  <si>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</si>
  <si>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</si>
  <si>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</si>
  <si>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</si>
  <si>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</si>
  <si>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</si>
  <si>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</si>
  <si>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</si>
  <si>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</si>
  <si>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</si>
  <si>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</si>
  <si>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</si>
  <si>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</si>
  <si>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</si>
  <si>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</si>
  <si>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</si>
  <si>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</si>
  <si>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</si>
  <si>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</si>
  <si>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</si>
  <si>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</si>
  <si>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</si>
  <si>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</si>
  <si>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</si>
  <si>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</si>
  <si>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</si>
  <si>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</si>
  <si>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</si>
  <si>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</si>
  <si>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</si>
  <si>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</si>
  <si>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</si>
  <si>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</si>
  <si>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</si>
  <si>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</si>
  <si>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</si>
  <si>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</si>
  <si>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</si>
  <si>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</si>
  <si>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</si>
  <si>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</si>
  <si>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</si>
  <si>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</si>
  <si>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</si>
  <si>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</si>
  <si>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</si>
  <si>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</si>
  <si>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</si>
  <si>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</si>
  <si>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</si>
  <si>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</si>
  <si>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</si>
  <si>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</si>
  <si>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</si>
  <si>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</si>
  <si>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</si>
  <si>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</si>
  <si>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</si>
  <si>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</si>
  <si>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</si>
  <si>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</si>
  <si>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</si>
  <si>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</si>
  <si>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</si>
  <si>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</si>
  <si>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</si>
  <si>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</si>
  <si>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</si>
  <si>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</si>
  <si>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</si>
  <si>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</si>
  <si>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</si>
  <si>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</si>
  <si>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</si>
  <si>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</si>
  <si>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</si>
  <si>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</si>
  <si>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</si>
  <si>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</si>
  <si>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</si>
  <si>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</si>
  <si>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</si>
  <si>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</si>
  <si>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</si>
  <si>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</si>
  <si>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</si>
  <si>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</si>
  <si>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</si>
  <si>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</si>
  <si>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</si>
  <si>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</si>
  <si>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</si>
  <si>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</si>
  <si>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</si>
  <si>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</si>
  <si>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</si>
  <si>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</si>
  <si>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</si>
  <si>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</si>
  <si>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</si>
  <si>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</si>
  <si>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</si>
  <si>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</si>
  <si>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</si>
  <si>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</si>
  <si>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</si>
  <si>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</si>
  <si>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</si>
  <si>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</si>
  <si>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</si>
  <si>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</si>
  <si>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</si>
  <si>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</si>
  <si>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</si>
  <si>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</si>
  <si>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</si>
  <si>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</si>
  <si>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</si>
  <si>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</si>
  <si>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</si>
  <si>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</si>
  <si>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</si>
  <si>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</si>
  <si>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</si>
  <si>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</si>
  <si>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</si>
  <si>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</si>
  <si>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</si>
  <si>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</si>
  <si>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</si>
  <si>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</si>
  <si>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</si>
  <si>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</si>
  <si>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</si>
  <si>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</si>
  <si>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</si>
  <si>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</si>
  <si>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</si>
  <si>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</si>
  <si>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</si>
  <si>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</si>
  <si>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</si>
  <si>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</si>
  <si>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</si>
  <si>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</si>
  <si>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</si>
  <si>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</si>
  <si>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</si>
  <si>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</si>
  <si>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</si>
  <si>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</si>
  <si>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</si>
  <si>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</si>
  <si>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</si>
  <si>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</si>
  <si>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</si>
  <si>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</si>
  <si>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</si>
  <si>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</si>
  <si>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</si>
  <si>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</si>
  <si>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</si>
  <si>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</si>
  <si>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</si>
  <si>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</si>
  <si>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</si>
  <si>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</si>
  <si>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</si>
  <si>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</si>
  <si>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</si>
  <si>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</si>
  <si>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</si>
  <si>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</si>
  <si>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</si>
  <si>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</si>
  <si>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</si>
  <si>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</si>
  <si>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</si>
  <si>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</si>
  <si>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</si>
  <si>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</si>
  <si>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</si>
  <si>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</si>
  <si>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</si>
  <si>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</si>
  <si>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</si>
  <si>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</si>
  <si>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</si>
  <si>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</si>
  <si>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</si>
  <si>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</si>
  <si>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</si>
  <si>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</si>
  <si>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</si>
  <si>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</si>
  <si>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</si>
  <si>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</si>
  <si>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</si>
  <si>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</si>
  <si>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</si>
  <si>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</si>
  <si>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</si>
  <si>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</si>
  <si>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</si>
  <si>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</si>
  <si>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</si>
  <si>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</si>
  <si>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</si>
  <si>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</si>
  <si>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</si>
  <si>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</si>
  <si>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</si>
  <si>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</si>
  <si>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</si>
  <si>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</si>
  <si>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</si>
  <si>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</si>
  <si>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</si>
  <si>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</si>
  <si>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</si>
  <si>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</si>
  <si>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</si>
  <si>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</si>
  <si>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</si>
  <si>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</si>
  <si>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</si>
  <si>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</si>
  <si>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</si>
  <si>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</si>
  <si>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</si>
  <si>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</si>
  <si>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</si>
  <si>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</si>
  <si>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</si>
  <si>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</si>
  <si>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</si>
  <si>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</si>
  <si>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</si>
  <si>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</si>
  <si>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</si>
  <si>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</si>
  <si>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</si>
  <si>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</si>
  <si>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</si>
  <si>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</si>
  <si>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</si>
  <si>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</si>
  <si>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</si>
  <si>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</si>
  <si>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</si>
  <si>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</si>
  <si>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</si>
  <si>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</si>
  <si>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</si>
  <si>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</si>
  <si>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</si>
  <si>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</si>
  <si>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</si>
  <si>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</si>
  <si>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</si>
  <si>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</si>
  <si>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</si>
  <si>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</si>
  <si>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</si>
  <si>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</si>
  <si>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</si>
  <si>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</si>
  <si>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</si>
  <si>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</si>
  <si>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</si>
  <si>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</si>
  <si>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</si>
  <si>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</si>
  <si>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</si>
  <si>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</si>
  <si>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</si>
  <si>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</si>
  <si>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</si>
  <si>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</si>
  <si>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</si>
  <si>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</si>
  <si>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</si>
  <si>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</si>
  <si>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</si>
  <si>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</si>
  <si>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</si>
  <si>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</si>
  <si>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</si>
  <si>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</si>
  <si>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</si>
  <si>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</si>
  <si>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</si>
  <si>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</si>
  <si>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</si>
  <si>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</si>
  <si>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</si>
  <si>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</si>
  <si>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</si>
  <si>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</si>
  <si>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</si>
  <si>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</si>
  <si>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</si>
  <si>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</si>
  <si>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</si>
  <si>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</si>
  <si>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</si>
  <si>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</si>
  <si>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</si>
  <si>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</si>
  <si>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</si>
  <si>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</si>
  <si>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</si>
  <si>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</si>
  <si>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</si>
  <si>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</si>
  <si>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</si>
  <si>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</si>
  <si>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</si>
  <si>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</si>
  <si>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</si>
  <si>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</si>
  <si>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</si>
  <si>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</si>
  <si>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</si>
  <si>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</si>
  <si>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</si>
  <si>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</si>
  <si>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</si>
  <si>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</si>
  <si>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</si>
  <si>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</si>
  <si>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</si>
  <si>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</si>
  <si>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</si>
  <si>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</si>
  <si>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</si>
  <si>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</si>
  <si>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</si>
  <si>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</si>
  <si>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</si>
  <si>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</si>
  <si>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</si>
  <si>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</si>
  <si>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</si>
  <si>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</si>
  <si>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</si>
  <si>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</si>
  <si>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</si>
  <si>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</si>
  <si>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</si>
  <si>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</si>
  <si>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</si>
  <si>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</si>
  <si>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</si>
  <si>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</si>
  <si>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</si>
  <si>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</si>
  <si>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</si>
  <si>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</si>
  <si>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</si>
  <si>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</si>
  <si>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</si>
  <si>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</si>
  <si>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</si>
  <si>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</si>
  <si>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</si>
  <si>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</si>
  <si>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</si>
  <si>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</si>
  <si>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</si>
  <si>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</si>
  <si>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</si>
  <si>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</si>
  <si>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</si>
  <si>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</si>
  <si>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</si>
  <si>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</si>
  <si>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</si>
  <si>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</si>
  <si>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</si>
  <si>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</si>
  <si>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</si>
  <si>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</si>
  <si>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</si>
  <si>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</si>
  <si>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</si>
  <si>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</si>
  <si>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</si>
  <si>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</si>
  <si>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</si>
  <si>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</si>
  <si>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</si>
  <si>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</si>
  <si>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</si>
  <si>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</si>
  <si>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</si>
  <si>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</si>
  <si>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</si>
  <si>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</si>
  <si>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</si>
  <si>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</si>
  <si>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</si>
  <si>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</si>
  <si>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</si>
  <si>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</si>
  <si>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</si>
  <si>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</si>
  <si>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</si>
  <si>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</si>
  <si>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</si>
  <si>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</si>
  <si>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</si>
  <si>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</si>
  <si>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</si>
  <si>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</si>
  <si>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</si>
  <si>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</si>
  <si>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</si>
  <si>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</si>
  <si>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</si>
  <si>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</si>
  <si>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</si>
  <si>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</si>
  <si>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</si>
  <si>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</si>
  <si>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</si>
  <si>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</si>
  <si>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</si>
  <si>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</si>
  <si>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</si>
  <si>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</si>
  <si>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</si>
  <si>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</si>
  <si>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</si>
  <si>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</si>
  <si>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</si>
  <si>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</si>
  <si>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</si>
  <si>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</si>
  <si>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</si>
  <si>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</si>
  <si>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</si>
  <si>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</si>
  <si>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</si>
  <si>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</si>
  <si>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</si>
  <si>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</si>
  <si>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</si>
  <si>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</si>
  <si>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</si>
  <si>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</si>
  <si>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</si>
  <si>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</si>
  <si>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</si>
  <si>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</si>
  <si>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</si>
  <si>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</si>
  <si>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</si>
  <si>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</si>
  <si>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</si>
  <si>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</si>
  <si>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</si>
  <si>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</si>
  <si>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</si>
  <si>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</si>
  <si>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</si>
  <si>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</si>
  <si>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</si>
  <si>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</si>
  <si>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</si>
  <si>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</si>
  <si>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</si>
  <si>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</si>
  <si>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</si>
  <si>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</si>
  <si>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</si>
  <si>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</si>
  <si>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</si>
  <si>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</si>
  <si>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</si>
  <si>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</si>
  <si>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</si>
  <si>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</si>
  <si>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</si>
  <si>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</si>
  <si>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</si>
  <si>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</si>
  <si>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</si>
  <si>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</si>
  <si>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</si>
  <si>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</si>
  <si>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</si>
  <si>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</si>
  <si>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</si>
  <si>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</si>
  <si>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</si>
  <si>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</si>
  <si>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</si>
  <si>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</si>
  <si>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</si>
  <si>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</si>
  <si>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</si>
  <si>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</si>
  <si>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</si>
  <si>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</si>
  <si>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</si>
  <si>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</si>
  <si>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</si>
  <si>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</si>
  <si>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</si>
  <si>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</si>
  <si>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</si>
  <si>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</si>
  <si>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</si>
  <si>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</si>
  <si>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</si>
  <si>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</si>
  <si>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</si>
  <si>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</si>
  <si>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</si>
  <si>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</si>
  <si>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</si>
  <si>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</si>
  <si>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</si>
  <si>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</si>
  <si>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</si>
  <si>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</si>
  <si>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</si>
  <si>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</si>
  <si>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</si>
  <si>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</si>
  <si>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</si>
  <si>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</si>
  <si>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</si>
  <si>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</si>
  <si>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</si>
  <si>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</si>
  <si>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</si>
  <si>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</si>
  <si>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</si>
  <si>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</si>
  <si>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</si>
  <si>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</si>
  <si>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</si>
  <si>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</si>
  <si>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</si>
  <si>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</si>
  <si>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</si>
  <si>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</si>
  <si>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</si>
  <si>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</si>
  <si>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</si>
  <si>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</si>
  <si>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</si>
  <si>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</si>
  <si>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</si>
  <si>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</si>
  <si>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</si>
  <si>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</si>
  <si>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</si>
  <si>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</si>
  <si>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</si>
  <si>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</si>
  <si>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</si>
  <si>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</si>
  <si>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</si>
  <si>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</si>
  <si>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</si>
  <si>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</si>
  <si>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</si>
  <si>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</si>
  <si>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</si>
  <si>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</si>
  <si>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</si>
  <si>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</si>
  <si>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</si>
  <si>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</si>
  <si>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</si>
  <si>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</si>
  <si>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</si>
  <si>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</si>
  <si>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</si>
  <si>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</si>
  <si>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</si>
  <si>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</si>
  <si>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</si>
  <si>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</si>
  <si>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</si>
  <si>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</si>
  <si>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</si>
  <si>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</si>
  <si>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</si>
  <si>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</si>
  <si>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</si>
  <si>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</si>
  <si>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</si>
  <si>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</si>
  <si>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</si>
  <si>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</si>
  <si>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</si>
  <si>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</si>
  <si>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</si>
  <si>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</si>
  <si>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</si>
  <si>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</si>
  <si>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</si>
  <si>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</si>
  <si>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</si>
  <si>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</si>
  <si>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</si>
  <si>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</si>
  <si>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</si>
  <si>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</si>
  <si>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</si>
  <si>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</si>
  <si>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</si>
  <si>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</si>
  <si>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</si>
  <si>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</si>
  <si>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</si>
  <si>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</si>
  <si>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</si>
  <si>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</si>
  <si>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</si>
  <si>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</si>
  <si>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</si>
  <si>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</si>
  <si>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</si>
  <si>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</si>
  <si>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</si>
  <si>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</si>
  <si>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</si>
  <si>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</si>
  <si>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</si>
  <si>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</si>
  <si>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</si>
  <si>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</si>
  <si>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</si>
  <si>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</si>
  <si>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</si>
  <si>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</si>
  <si>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</si>
  <si>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</si>
  <si>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</si>
  <si>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</si>
  <si>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</si>
  <si>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</si>
  <si>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</si>
  <si>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</si>
  <si>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</si>
  <si>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</si>
  <si>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</si>
  <si>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</si>
  <si>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</si>
  <si>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</si>
  <si>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</si>
  <si>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</si>
  <si>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</si>
  <si>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</si>
  <si>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</si>
  <si>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</si>
  <si>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</si>
  <si>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</si>
  <si>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</si>
  <si>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</si>
  <si>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</si>
  <si>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</si>
  <si>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</si>
  <si>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</si>
  <si>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</si>
  <si>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</si>
  <si>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</si>
  <si>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</si>
  <si>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</si>
  <si>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</si>
  <si>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</si>
  <si>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</si>
  <si>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</si>
  <si>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</si>
  <si>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</si>
  <si>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</si>
  <si>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</si>
  <si>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</si>
  <si>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</si>
  <si>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</si>
  <si>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</si>
  <si>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</si>
  <si>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</si>
  <si>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</si>
  <si>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</si>
  <si>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</si>
  <si>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</si>
  <si>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</si>
  <si>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</si>
  <si>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</si>
  <si>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</si>
  <si>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</si>
  <si>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</si>
  <si>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</si>
  <si>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</si>
  <si>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</si>
  <si>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</si>
  <si>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</si>
  <si>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</si>
  <si>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</si>
  <si>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</si>
  <si>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</si>
  <si>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</si>
  <si>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</si>
  <si>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</si>
  <si>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</si>
  <si>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</si>
  <si>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</si>
  <si>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</si>
  <si>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</si>
  <si>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</si>
  <si>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</si>
  <si>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</si>
  <si>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</si>
  <si>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</si>
  <si>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</si>
  <si>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</si>
  <si>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</si>
  <si>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</si>
  <si>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</si>
  <si>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</si>
  <si>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</si>
  <si>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</si>
  <si>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</si>
  <si>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</si>
  <si>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</si>
  <si>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</si>
  <si>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</si>
  <si>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</si>
  <si>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</si>
  <si>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</si>
  <si>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</si>
  <si>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</si>
  <si>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</si>
  <si>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</si>
  <si>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</si>
  <si>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</si>
  <si>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</si>
  <si>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</si>
  <si>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</si>
  <si>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</si>
  <si>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</si>
  <si>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</si>
  <si>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</si>
  <si>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</si>
  <si>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</si>
  <si>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</si>
  <si>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</si>
  <si>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</si>
  <si>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</si>
  <si>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</si>
  <si>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</si>
  <si>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</si>
  <si>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</si>
  <si>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</si>
  <si>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</si>
  <si>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</si>
  <si>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</si>
  <si>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</si>
  <si>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</si>
  <si>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</si>
  <si>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</si>
  <si>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</si>
  <si>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</si>
  <si>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</si>
  <si>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</si>
  <si>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</si>
  <si>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</si>
  <si>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</si>
  <si>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</si>
  <si>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</si>
  <si>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</si>
  <si>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</si>
  <si>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</si>
  <si>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</si>
  <si>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</si>
  <si>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</si>
  <si>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</si>
  <si>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</si>
  <si>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</si>
  <si>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</si>
  <si>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</si>
  <si>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</si>
  <si>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</si>
  <si>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</si>
  <si>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</si>
  <si>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</si>
  <si>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</si>
  <si>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</si>
  <si>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</si>
  <si>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</si>
  <si>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</si>
  <si>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</si>
  <si>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</si>
  <si>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</si>
  <si>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</si>
  <si>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</si>
  <si>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</si>
  <si>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</si>
  <si>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</si>
  <si>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</si>
  <si>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</si>
  <si>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</si>
  <si>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</si>
  <si>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</si>
  <si>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</si>
  <si>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</si>
  <si>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</si>
  <si>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</si>
  <si>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</si>
  <si>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</si>
  <si>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</si>
  <si>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</si>
  <si>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</si>
  <si>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</si>
  <si>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</si>
  <si>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</si>
  <si>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</si>
  <si>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</si>
  <si>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</si>
  <si>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</si>
  <si>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</si>
  <si>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</si>
  <si>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</si>
  <si>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</si>
  <si>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</si>
  <si>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</si>
  <si>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</si>
  <si>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</si>
  <si>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</si>
  <si>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</si>
  <si>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</si>
  <si>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</si>
  <si>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</si>
  <si>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</si>
  <si>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</si>
  <si>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</si>
  <si>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</si>
  <si>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</si>
  <si>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</si>
  <si>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</si>
  <si>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</si>
  <si>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</si>
  <si>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</si>
  <si>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</si>
  <si>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</si>
  <si>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</si>
  <si>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</si>
  <si>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</si>
  <si>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</si>
  <si>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</si>
  <si>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</si>
  <si>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</si>
  <si>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</si>
  <si>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</si>
  <si>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</si>
  <si>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</si>
  <si>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</si>
  <si>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</si>
  <si>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</si>
  <si>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</si>
  <si>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</si>
  <si>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</si>
  <si>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</si>
  <si>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</si>
  <si>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</si>
  <si>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</si>
  <si>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</si>
  <si>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</si>
  <si>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</si>
  <si>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</si>
  <si>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</si>
  <si>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</si>
  <si>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</si>
  <si>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</si>
  <si>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</si>
  <si>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</si>
  <si>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</si>
  <si>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</si>
  <si>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</si>
  <si>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</si>
  <si>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</si>
  <si>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</si>
  <si>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</si>
  <si>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</si>
  <si>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</si>
  <si>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</si>
  <si>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</si>
  <si>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</si>
  <si>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</si>
  <si>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</si>
  <si>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</si>
  <si>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</si>
  <si>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</si>
  <si>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</si>
  <si>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</si>
  <si>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</si>
  <si>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</si>
  <si>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</si>
  <si>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</si>
  <si>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</si>
  <si>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</si>
  <si>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</si>
  <si>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</si>
  <si>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</si>
  <si>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</si>
  <si>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</si>
  <si>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</si>
  <si>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</si>
  <si>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</si>
  <si>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</si>
  <si>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</si>
  <si>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</si>
  <si>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</si>
  <si>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</si>
  <si>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</si>
  <si>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</si>
  <si>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</si>
  <si>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</si>
  <si>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</si>
  <si>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</si>
  <si>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</si>
  <si>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</si>
  <si>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</si>
  <si>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</si>
  <si>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</si>
  <si>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</si>
  <si>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</si>
  <si>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</si>
  <si>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</si>
  <si>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</si>
  <si>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</si>
  <si>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</si>
  <si>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</si>
  <si>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</si>
  <si>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</si>
  <si>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</si>
  <si>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</si>
  <si>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</si>
  <si>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</si>
  <si>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</si>
  <si>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</si>
  <si>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</si>
  <si>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</si>
  <si>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</si>
  <si>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</si>
  <si>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</si>
  <si>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</si>
  <si>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</si>
  <si>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</si>
  <si>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</si>
  <si>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</si>
  <si>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</si>
  <si>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</si>
  <si>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</si>
  <si>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</si>
  <si>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</si>
  <si>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</si>
  <si>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</si>
  <si>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</si>
  <si>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</si>
  <si>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</si>
  <si>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</si>
  <si>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</si>
  <si>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</si>
  <si>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</si>
  <si>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</si>
  <si>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</si>
  <si>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</si>
  <si>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</si>
  <si>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</si>
  <si>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</si>
  <si>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</si>
  <si>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</si>
  <si>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</si>
  <si>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</si>
  <si>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</si>
  <si>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</si>
  <si>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</si>
  <si>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</si>
  <si>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</si>
  <si>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</si>
  <si>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</si>
  <si>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</si>
  <si>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</si>
  <si>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</si>
  <si>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</si>
  <si>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</si>
  <si>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</si>
  <si>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</si>
  <si>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</si>
  <si>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</si>
  <si>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</si>
  <si>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</si>
  <si>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</si>
  <si>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</si>
  <si>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</si>
  <si>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</si>
  <si>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</si>
  <si>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</si>
  <si>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</si>
  <si>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</si>
  <si>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</si>
  <si>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</si>
  <si>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</si>
  <si>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</si>
  <si>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</si>
  <si>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</si>
  <si>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</si>
  <si>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</si>
  <si>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</si>
  <si>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</si>
  <si>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</si>
  <si>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</si>
  <si>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</si>
  <si>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</si>
  <si>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</si>
  <si>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</si>
  <si>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</si>
  <si>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</si>
  <si>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</si>
  <si>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</si>
  <si>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</si>
  <si>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</si>
  <si>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</si>
  <si>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</si>
  <si>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</si>
  <si>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</si>
  <si>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</si>
  <si>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</si>
  <si>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</si>
  <si>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</si>
  <si>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</si>
  <si>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</si>
  <si>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</si>
  <si>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</si>
  <si>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</si>
  <si>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</si>
  <si>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</si>
  <si>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</si>
  <si>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</si>
  <si>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</si>
  <si>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</si>
  <si>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</si>
  <si>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</si>
  <si>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</si>
  <si>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</si>
  <si>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</si>
  <si>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</si>
  <si>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</si>
  <si>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</si>
  <si>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</si>
  <si>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</si>
  <si>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</si>
  <si>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</si>
  <si>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</si>
  <si>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</si>
  <si>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</si>
  <si>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</si>
  <si>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</si>
  <si>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</si>
  <si>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</si>
  <si>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</si>
  <si>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</si>
  <si>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</si>
  <si>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</si>
  <si>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</si>
  <si>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</si>
  <si>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</si>
  <si>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</si>
  <si>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</si>
  <si>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</si>
  <si>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</si>
  <si>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</si>
  <si>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</si>
  <si>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</si>
  <si>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</si>
  <si>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</si>
  <si>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</si>
  <si>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</si>
  <si>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</si>
  <si>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</si>
  <si>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</si>
  <si>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</si>
  <si>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</si>
  <si>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</si>
  <si>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</si>
  <si>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</si>
  <si>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</si>
  <si>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</si>
  <si>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</si>
  <si>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</si>
  <si>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</si>
  <si>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</si>
  <si>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</si>
  <si>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</si>
  <si>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</si>
  <si>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</si>
  <si>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</si>
  <si>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</si>
  <si>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</si>
  <si>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</si>
  <si>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</si>
  <si>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</si>
  <si>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</si>
  <si>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</si>
  <si>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</si>
  <si>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</si>
  <si>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</si>
  <si>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</si>
  <si>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</si>
  <si>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</si>
  <si>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</si>
  <si>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</si>
  <si>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</si>
  <si>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</si>
  <si>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</si>
  <si>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</si>
  <si>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</si>
  <si>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</si>
  <si>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</si>
  <si>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</si>
  <si>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</si>
  <si>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</si>
  <si>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</si>
  <si>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</si>
  <si>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</si>
  <si>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</si>
  <si>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</si>
  <si>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</si>
  <si>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</si>
  <si>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</si>
  <si>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</si>
  <si>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</si>
  <si>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</si>
  <si>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</si>
  <si>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</si>
  <si>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</si>
  <si>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</si>
  <si>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</si>
  <si>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</si>
  <si>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</si>
  <si>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</si>
  <si>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</si>
  <si>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</si>
  <si>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</si>
  <si>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</si>
  <si>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</si>
  <si>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</si>
  <si>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</si>
  <si>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</si>
  <si>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</si>
  <si>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</si>
  <si>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</si>
  <si>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</si>
  <si>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</si>
  <si>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</si>
  <si>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</si>
  <si>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</si>
  <si>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</si>
  <si>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</si>
  <si>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</si>
  <si>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</si>
  <si>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</si>
  <si>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</si>
  <si>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</si>
  <si>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</si>
  <si>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</si>
  <si>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</si>
  <si>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</si>
  <si>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</si>
  <si>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</si>
  <si>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</si>
  <si>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</si>
  <si>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</si>
  <si>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</si>
  <si>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</si>
  <si>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</si>
  <si>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</si>
  <si>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</si>
  <si>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</si>
  <si>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</si>
  <si>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</si>
  <si>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</si>
  <si>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</si>
  <si>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</si>
  <si>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</si>
  <si>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</si>
  <si>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</si>
  <si>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</si>
  <si>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</si>
  <si>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</si>
  <si>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</si>
  <si>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</si>
  <si>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</si>
  <si>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</si>
  <si>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</si>
  <si>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</si>
  <si>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</si>
  <si>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</si>
  <si>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</si>
  <si>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</si>
  <si>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</si>
  <si>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</si>
  <si>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</si>
  <si>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</si>
  <si>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</si>
  <si>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</si>
  <si>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</si>
  <si>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</si>
  <si>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</si>
  <si>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</si>
  <si>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</si>
  <si>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</si>
  <si>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</si>
  <si>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</si>
  <si>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</si>
  <si>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</si>
  <si>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</si>
  <si>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</si>
  <si>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</si>
  <si>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</si>
  <si>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</si>
  <si>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</si>
  <si>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</si>
  <si>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</si>
  <si>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</si>
  <si>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</si>
  <si>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</si>
  <si>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</si>
  <si>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</si>
  <si>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</si>
  <si>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</si>
  <si>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</si>
  <si>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</si>
  <si>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</si>
  <si>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</si>
  <si>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</si>
  <si>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</si>
  <si>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</si>
  <si>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</si>
  <si>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</si>
  <si>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</si>
  <si>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</si>
  <si>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</si>
  <si>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</si>
  <si>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</si>
  <si>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</si>
  <si>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</si>
  <si>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</si>
  <si>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</si>
  <si>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</si>
  <si>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</si>
  <si>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</si>
  <si>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</si>
  <si>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</si>
  <si>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</si>
  <si>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</si>
  <si>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</si>
  <si>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</si>
  <si>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</si>
  <si>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</si>
  <si>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</si>
  <si>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</si>
  <si>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</si>
  <si>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</si>
  <si>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</si>
  <si>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</si>
  <si>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</si>
  <si>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</si>
  <si>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</si>
  <si>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</si>
  <si>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</si>
  <si>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</si>
  <si>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</si>
  <si>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</si>
  <si>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</si>
  <si>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</si>
  <si>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</si>
  <si>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</si>
  <si>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</si>
  <si>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</si>
  <si>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</si>
  <si>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</si>
  <si>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</si>
  <si>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</si>
  <si>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</si>
  <si>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</si>
  <si>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</si>
  <si>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</si>
  <si>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</si>
  <si>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</si>
  <si>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</si>
  <si>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</si>
  <si>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</si>
  <si>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</si>
  <si>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</si>
  <si>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</si>
  <si>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</si>
  <si>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</si>
  <si>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</si>
  <si>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</si>
  <si>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</si>
  <si>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</si>
  <si>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</si>
  <si>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</si>
  <si>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</si>
  <si>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</si>
  <si>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</si>
  <si>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</si>
  <si>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</si>
  <si>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</si>
  <si>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</si>
  <si>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</si>
  <si>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</si>
  <si>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</si>
  <si>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</si>
  <si>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</si>
  <si>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</si>
  <si>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</si>
  <si>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</si>
  <si>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</si>
  <si>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</si>
  <si>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</si>
  <si>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</si>
  <si>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</si>
  <si>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</si>
  <si>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</si>
  <si>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</si>
  <si>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</si>
  <si>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</si>
  <si>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</si>
  <si>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</si>
  <si>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</si>
  <si>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</si>
  <si>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</si>
  <si>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</si>
  <si>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</si>
  <si>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</si>
  <si>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</si>
  <si>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</si>
  <si>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</si>
  <si>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</si>
  <si>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</si>
  <si>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</si>
  <si>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</si>
  <si>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</si>
  <si>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</si>
  <si>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</si>
  <si>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</si>
  <si>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</si>
  <si>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</si>
  <si>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</si>
  <si>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</si>
  <si>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</si>
  <si>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</si>
  <si>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</si>
  <si>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</si>
  <si>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</si>
  <si>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</si>
  <si>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</si>
  <si>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</si>
  <si>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</si>
  <si>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</si>
  <si>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</si>
  <si>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</si>
  <si>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</si>
  <si>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</si>
  <si>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</si>
  <si>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</si>
  <si>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</si>
  <si>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</si>
  <si>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</si>
  <si>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</si>
  <si>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</si>
  <si>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</si>
  <si>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</si>
  <si>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</si>
  <si>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</si>
  <si>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</si>
  <si>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</si>
  <si>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</si>
  <si>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</si>
  <si>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</si>
  <si>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</si>
  <si>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</si>
  <si>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</si>
  <si>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</si>
  <si>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</si>
  <si>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</si>
  <si>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</si>
  <si>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</si>
  <si>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</si>
  <si>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</si>
  <si>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</si>
  <si>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</si>
  <si>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</si>
  <si>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</si>
  <si>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</si>
  <si>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</si>
  <si>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</si>
  <si>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</si>
  <si>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</si>
  <si>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</si>
  <si>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</si>
  <si>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</si>
  <si>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</si>
  <si>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</si>
  <si>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</si>
  <si>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</si>
  <si>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</si>
  <si>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</si>
  <si>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</si>
  <si>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</si>
  <si>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</si>
  <si>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</si>
  <si>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</si>
  <si>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</si>
  <si>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</si>
  <si>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</si>
  <si>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</si>
  <si>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</si>
  <si>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</si>
  <si>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</si>
  <si>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</si>
  <si>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</si>
  <si>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</si>
  <si>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</si>
  <si>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</si>
  <si>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</si>
  <si>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</si>
  <si>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</si>
  <si>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</si>
  <si>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</si>
  <si>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</si>
  <si>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</si>
  <si>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</si>
  <si>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</si>
  <si>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</si>
  <si>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</si>
  <si>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</si>
  <si>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</si>
  <si>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</si>
  <si>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</si>
  <si>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</si>
  <si>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</si>
  <si>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</si>
  <si>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</si>
  <si>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</si>
  <si>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</si>
  <si>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</si>
  <si>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</si>
  <si>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</si>
  <si>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</si>
  <si>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</si>
  <si>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</si>
  <si>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</si>
  <si>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</si>
  <si>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</si>
  <si>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</si>
  <si>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</si>
  <si>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</si>
  <si>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</si>
  <si>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</si>
  <si>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</si>
  <si>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</si>
  <si>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</si>
  <si>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</si>
  <si>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</si>
  <si>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</si>
  <si>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</si>
  <si>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</si>
  <si>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</si>
  <si>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</si>
  <si>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</si>
  <si>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</si>
  <si>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</si>
  <si>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</si>
  <si>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</si>
  <si>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</si>
  <si>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</si>
  <si>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</si>
  <si>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</si>
  <si>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</si>
  <si>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</si>
  <si>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</si>
  <si>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</si>
  <si>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</si>
  <si>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</si>
  <si>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</si>
  <si>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</si>
  <si>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</si>
  <si>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</si>
  <si>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</si>
  <si>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</si>
  <si>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</si>
  <si>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</si>
  <si>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</si>
  <si>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</si>
  <si>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</si>
  <si>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</si>
  <si>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</si>
  <si>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</si>
  <si>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</si>
  <si>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</si>
  <si>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</si>
  <si>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</si>
  <si>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</si>
  <si>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</si>
  <si>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</si>
  <si>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</si>
  <si>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</si>
  <si>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</si>
  <si>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</si>
  <si>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</si>
  <si>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</si>
  <si>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</si>
  <si>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</si>
  <si>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</si>
  <si>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</si>
  <si>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</si>
  <si>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</si>
  <si>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</si>
  <si>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</si>
  <si>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</si>
  <si>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</si>
  <si>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</si>
  <si>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</si>
  <si>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</si>
  <si>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</si>
  <si>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</si>
  <si>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</si>
  <si>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</si>
  <si>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</si>
  <si>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</si>
  <si>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</si>
  <si>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</si>
  <si>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</si>
  <si>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</si>
  <si>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</si>
  <si>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</si>
  <si>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</si>
  <si>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</si>
  <si>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</si>
  <si>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</si>
  <si>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</si>
  <si>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</si>
  <si>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</si>
  <si>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</si>
  <si>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</si>
  <si>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</si>
  <si>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</si>
  <si>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</si>
  <si>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</si>
  <si>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</si>
  <si>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</si>
  <si>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</si>
  <si>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</si>
  <si>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</si>
  <si>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</si>
  <si>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</si>
  <si>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</si>
  <si>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</si>
  <si>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</si>
  <si>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</si>
  <si>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</si>
  <si>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</si>
  <si>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</si>
  <si>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</si>
  <si>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</si>
  <si>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</si>
  <si>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</si>
  <si>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</si>
  <si>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</si>
  <si>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</si>
  <si>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</si>
  <si>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</si>
  <si>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</si>
  <si>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</si>
  <si>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</si>
  <si>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</si>
  <si>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</si>
  <si>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</si>
  <si>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</si>
  <si>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</si>
  <si>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</si>
  <si>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</si>
  <si>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</si>
  <si>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</si>
  <si>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</si>
  <si>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</si>
  <si>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</si>
  <si>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</si>
  <si>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</si>
  <si>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</si>
  <si>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</si>
  <si>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</si>
  <si>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</si>
  <si>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</si>
  <si>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</si>
  <si>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</si>
  <si>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</si>
  <si>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</si>
  <si>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</si>
  <si>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</si>
  <si>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</si>
  <si>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</si>
  <si>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</si>
  <si>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</si>
  <si>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</si>
  <si>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</si>
  <si>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</si>
  <si>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</si>
  <si>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</si>
  <si>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</si>
  <si>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</si>
  <si>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</si>
  <si>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</si>
  <si>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</si>
  <si>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</si>
  <si>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</si>
  <si>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</si>
  <si>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</si>
  <si>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</si>
  <si>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</si>
  <si>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</si>
  <si>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</si>
  <si>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</si>
  <si>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</si>
  <si>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</si>
  <si>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</si>
  <si>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</si>
  <si>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</si>
  <si>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</si>
  <si>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</si>
  <si>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</si>
  <si>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</si>
  <si>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</si>
  <si>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</si>
  <si>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</si>
  <si>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</si>
  <si>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</si>
  <si>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</si>
  <si>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</si>
  <si>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</si>
  <si>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</si>
  <si>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</si>
  <si>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</si>
  <si>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</si>
  <si>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</si>
  <si>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</si>
  <si>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</si>
  <si>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</si>
  <si>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</si>
  <si>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</si>
  <si>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</si>
  <si>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</si>
  <si>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</si>
  <si>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</si>
  <si>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</si>
  <si>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</si>
  <si>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</si>
  <si>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</si>
  <si>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</si>
  <si>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</si>
  <si>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</si>
  <si>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</si>
  <si>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</si>
  <si>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</si>
  <si>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</si>
  <si>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</si>
  <si>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</si>
  <si>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</si>
  <si>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</si>
  <si>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</si>
  <si>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</si>
  <si>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</si>
  <si>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</si>
  <si>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</si>
  <si>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</si>
  <si>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</si>
  <si>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</si>
  <si>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</si>
  <si>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</si>
  <si>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</si>
  <si>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</si>
  <si>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</si>
  <si>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</si>
  <si>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</si>
  <si>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</si>
  <si>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</si>
  <si>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</si>
  <si>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</si>
  <si>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</si>
  <si>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</si>
  <si>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</si>
  <si>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</si>
  <si>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</si>
  <si>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</si>
  <si>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</si>
  <si>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</si>
  <si>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</si>
  <si>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</si>
  <si>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</si>
  <si>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</si>
  <si>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</si>
  <si>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</si>
  <si>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</si>
  <si>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</si>
  <si>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</si>
  <si>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</si>
  <si>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</si>
  <si>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</si>
  <si>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</si>
  <si>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</si>
  <si>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</si>
  <si>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</si>
  <si>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</si>
  <si>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</si>
  <si>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</si>
  <si>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</si>
  <si>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</si>
  <si>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</si>
  <si>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</si>
  <si>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</si>
  <si>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</si>
  <si>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</si>
  <si>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</si>
  <si>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</si>
  <si>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</si>
  <si>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</si>
  <si>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</si>
  <si>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</si>
  <si>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</si>
  <si>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</si>
  <si>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</si>
  <si>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</si>
  <si>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</si>
  <si>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</si>
  <si>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</si>
  <si>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</si>
  <si>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</si>
  <si>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</si>
  <si>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</si>
  <si>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</si>
  <si>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</si>
  <si>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</si>
  <si>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</si>
  <si>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</si>
  <si>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</si>
  <si>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</si>
  <si>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</si>
  <si>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</si>
  <si>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</si>
  <si>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</si>
  <si>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</si>
  <si>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</si>
  <si>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</si>
  <si>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</si>
  <si>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</si>
  <si>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</si>
  <si>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</si>
  <si>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</si>
  <si>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</si>
  <si>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</si>
  <si>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</si>
  <si>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</si>
  <si>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</si>
  <si>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</si>
  <si>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</si>
  <si>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</si>
  <si>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</si>
  <si>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</si>
  <si>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</si>
  <si>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</si>
  <si>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</si>
  <si>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</si>
  <si>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</si>
  <si>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</si>
  <si>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</si>
  <si>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</si>
  <si>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</si>
  <si>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</si>
  <si>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</si>
  <si>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</si>
  <si>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</si>
  <si>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</si>
  <si>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</si>
  <si>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</si>
  <si>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</si>
  <si>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</si>
  <si>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</si>
  <si>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</si>
  <si>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</si>
  <si>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</si>
  <si>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</si>
  <si>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</si>
  <si>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</si>
  <si>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</si>
  <si>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</si>
  <si>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</si>
  <si>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</si>
  <si>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</si>
  <si>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</si>
  <si>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</si>
  <si>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</si>
  <si>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</si>
  <si>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</si>
  <si>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</si>
  <si>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</si>
  <si>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</si>
  <si>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</si>
  <si>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</si>
  <si>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</si>
  <si>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</si>
  <si>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</si>
  <si>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</si>
  <si>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</si>
  <si>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</si>
  <si>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</si>
  <si>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</si>
  <si>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</si>
  <si>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</si>
  <si>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</si>
  <si>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</si>
  <si>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</si>
  <si>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</si>
  <si>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</si>
  <si>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</si>
  <si>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</si>
  <si>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</si>
  <si>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</si>
  <si>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</si>
  <si>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</si>
  <si>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</si>
  <si>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</si>
  <si>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</si>
  <si>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</si>
  <si>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</si>
  <si>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</si>
  <si>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</si>
  <si>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</si>
  <si>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</si>
  <si>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</si>
  <si>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</si>
  <si>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</si>
  <si>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</si>
  <si>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</si>
  <si>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</si>
  <si>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</si>
  <si>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</si>
  <si>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</si>
  <si>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</si>
  <si>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</si>
  <si>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</si>
  <si>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</si>
  <si>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</si>
  <si>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</si>
  <si>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</si>
  <si>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</si>
  <si>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</si>
  <si>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</si>
  <si>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</si>
  <si>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</si>
  <si>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</si>
  <si>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</si>
  <si>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</si>
  <si>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</si>
  <si>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</si>
  <si>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</si>
  <si>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</si>
  <si>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</si>
  <si>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</si>
  <si>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</si>
  <si>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</si>
  <si>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</si>
  <si>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</si>
  <si>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</si>
  <si>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</si>
  <si>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</si>
  <si>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</si>
  <si>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</si>
  <si>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</si>
  <si>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</si>
  <si>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</si>
  <si>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</si>
  <si>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</si>
  <si>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</si>
  <si>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</si>
  <si>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</si>
  <si>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</si>
  <si>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</si>
  <si>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</si>
  <si>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</si>
  <si>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</si>
  <si>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</si>
  <si>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</si>
  <si>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</si>
  <si>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</si>
  <si>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</si>
  <si>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</si>
  <si>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</si>
  <si>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</si>
  <si>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</si>
  <si>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</si>
  <si>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</si>
  <si>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</si>
  <si>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</si>
  <si>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</si>
  <si>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</si>
  <si>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</si>
  <si>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</si>
  <si>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</si>
  <si>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</si>
  <si>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</si>
  <si>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</si>
  <si>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</si>
  <si>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</si>
  <si>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</si>
  <si>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</si>
  <si>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</si>
  <si>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</si>
  <si>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</si>
  <si>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</si>
  <si>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</si>
  <si>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</si>
  <si>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</si>
  <si>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</si>
  <si>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</si>
  <si>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</si>
  <si>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</si>
  <si>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</si>
  <si>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</si>
  <si>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</si>
  <si>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</si>
  <si>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</si>
  <si>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</si>
  <si>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</si>
  <si>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</si>
  <si>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</si>
  <si>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</si>
  <si>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</si>
  <si>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</si>
  <si>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</si>
  <si>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</si>
  <si>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</si>
  <si>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</si>
  <si>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</si>
  <si>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</si>
  <si>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</si>
  <si>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</si>
  <si>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</si>
  <si>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</si>
  <si>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</si>
  <si>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</si>
  <si>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</si>
  <si>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</si>
  <si>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</si>
  <si>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</si>
  <si>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</si>
  <si>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</si>
  <si>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</si>
  <si>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</si>
  <si>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</si>
  <si>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</si>
  <si>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</si>
  <si>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</si>
  <si>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</si>
  <si>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</si>
  <si>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</si>
  <si>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</si>
  <si>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</si>
  <si>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</si>
  <si>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</si>
  <si>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</si>
  <si>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</si>
  <si>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</si>
  <si>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</si>
  <si>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</si>
  <si>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</si>
  <si>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</si>
  <si>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</si>
  <si>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</si>
  <si>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</si>
  <si>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</si>
  <si>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</si>
  <si>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</si>
  <si>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</si>
  <si>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</si>
  <si>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</si>
  <si>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</si>
  <si>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</si>
  <si>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</si>
  <si>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</si>
  <si>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</si>
  <si>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</si>
  <si>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</si>
  <si>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</si>
  <si>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</si>
  <si>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</si>
  <si>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</si>
  <si>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</si>
  <si>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</si>
  <si>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</si>
  <si>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</si>
  <si>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</si>
  <si>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</si>
  <si>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</si>
  <si>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</si>
  <si>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</si>
  <si>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</si>
  <si>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</si>
  <si>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</si>
  <si>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</si>
  <si>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</si>
  <si>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</si>
  <si>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</si>
  <si>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</si>
  <si>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</si>
  <si>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</si>
  <si>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</si>
  <si>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</si>
  <si>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</si>
  <si>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</si>
  <si>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</si>
  <si>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</si>
  <si>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</si>
  <si>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</si>
  <si>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</si>
  <si>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</si>
  <si>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</si>
  <si>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</si>
  <si>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</si>
  <si>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</si>
  <si>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</si>
  <si>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</si>
  <si>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</si>
  <si>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</si>
  <si>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</si>
  <si>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</si>
  <si>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</si>
  <si>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</si>
  <si>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</si>
  <si>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</si>
  <si>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</si>
  <si>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</si>
  <si>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</si>
  <si>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</si>
  <si>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</si>
  <si>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</si>
  <si>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</si>
  <si>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</si>
  <si>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</si>
  <si>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</si>
  <si>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</si>
  <si>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</si>
  <si>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</si>
  <si>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</si>
  <si>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</si>
  <si>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</si>
  <si>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</si>
  <si>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</si>
  <si>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</si>
  <si>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</si>
  <si>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</si>
  <si>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</si>
  <si>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</si>
  <si>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</si>
  <si>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</si>
  <si>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</si>
  <si>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</si>
  <si>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</si>
  <si>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</si>
  <si>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</si>
  <si>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</si>
  <si>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</si>
  <si>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</si>
  <si>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</si>
  <si>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</si>
  <si>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</si>
  <si>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</si>
  <si>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</si>
  <si>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</si>
  <si>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</si>
  <si>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</si>
  <si>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</si>
  <si>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</si>
  <si>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</si>
  <si>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</si>
  <si>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</si>
  <si>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</si>
  <si>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</si>
  <si>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</si>
  <si>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</si>
  <si>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</si>
  <si>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</si>
  <si>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</si>
  <si>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</si>
  <si>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</si>
  <si>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</si>
  <si>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</si>
  <si>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</si>
  <si>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</si>
  <si>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</si>
  <si>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</si>
  <si>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</si>
  <si>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</si>
  <si>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</si>
  <si>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</si>
  <si>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</si>
  <si>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</si>
  <si>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</si>
  <si>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</si>
  <si>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</si>
  <si>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</si>
  <si>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</si>
  <si>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</si>
  <si>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</si>
  <si>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</si>
  <si>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</si>
  <si>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</si>
  <si>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</si>
  <si>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</si>
  <si>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</si>
  <si>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</si>
  <si>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</si>
  <si>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</si>
  <si>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</si>
  <si>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</si>
  <si>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</si>
  <si>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</si>
  <si>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</si>
  <si>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</si>
  <si>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</si>
  <si>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</si>
  <si>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</si>
  <si>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</si>
  <si>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</si>
  <si>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</si>
  <si>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</si>
  <si>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</si>
  <si>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</si>
  <si>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</si>
  <si>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</si>
  <si>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</si>
  <si>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</si>
  <si>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</si>
  <si>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</si>
  <si>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</si>
  <si>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</si>
  <si>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</si>
  <si>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</si>
  <si>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</si>
  <si>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</si>
  <si>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</si>
  <si>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</si>
  <si>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</si>
  <si>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</si>
  <si>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</si>
  <si>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</si>
  <si>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</si>
  <si>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</si>
  <si>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</si>
  <si>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</si>
  <si>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</si>
  <si>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</si>
  <si>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</si>
  <si>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</si>
  <si>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</si>
  <si>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</si>
  <si>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</si>
  <si>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</si>
  <si>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</si>
  <si>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</si>
  <si>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</si>
  <si>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</si>
  <si>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</si>
  <si>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</si>
  <si>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</si>
  <si>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</si>
  <si>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</si>
  <si>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</si>
  <si>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</si>
  <si>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</si>
  <si>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</si>
  <si>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</si>
  <si>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</si>
  <si>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</si>
  <si>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</si>
  <si>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</si>
  <si>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</si>
  <si>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</si>
  <si>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</si>
  <si>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</si>
  <si>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</si>
  <si>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</si>
  <si>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</si>
  <si>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</si>
  <si>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</si>
  <si>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</si>
  <si>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</si>
  <si>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</si>
  <si>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</si>
  <si>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</si>
  <si>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</si>
  <si>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</si>
  <si>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</si>
  <si>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</si>
  <si>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</si>
  <si>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</si>
  <si>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</si>
  <si>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</si>
  <si>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</si>
  <si>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</si>
  <si>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</si>
  <si>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</si>
  <si>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</si>
  <si>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</si>
  <si>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</si>
  <si>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</si>
  <si>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</si>
  <si>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</si>
  <si>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</si>
  <si>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</si>
  <si>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</si>
  <si>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</si>
  <si>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</si>
  <si>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</si>
  <si>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</si>
  <si>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</si>
  <si>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</si>
  <si>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</si>
  <si>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</si>
  <si>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</si>
  <si>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</si>
  <si>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</si>
  <si>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</si>
  <si>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</si>
  <si>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</si>
  <si>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</si>
  <si>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</si>
  <si>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</si>
  <si>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</si>
  <si>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</si>
  <si>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</si>
  <si>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</si>
  <si>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</si>
  <si>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</si>
  <si>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</si>
  <si>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</si>
  <si>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</si>
  <si>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</si>
  <si>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</si>
  <si>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</si>
  <si>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</si>
  <si>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</si>
  <si>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</si>
  <si>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</si>
  <si>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</si>
  <si>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</si>
  <si>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</si>
  <si>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</si>
  <si>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</si>
  <si>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</si>
  <si>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</si>
  <si>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</si>
  <si>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</si>
  <si>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</si>
  <si>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</si>
  <si>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</si>
  <si>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</si>
  <si>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</si>
  <si>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</si>
  <si>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</si>
  <si>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</si>
  <si>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</si>
  <si>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</si>
  <si>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</si>
  <si>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</si>
  <si>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</si>
  <si>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</si>
  <si>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</si>
  <si>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</si>
  <si>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</si>
  <si>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</si>
  <si>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</si>
  <si>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</si>
  <si>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</si>
  <si>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</si>
  <si>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</si>
  <si>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</si>
  <si>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</si>
  <si>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</si>
  <si>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</si>
  <si>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</si>
  <si>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</si>
  <si>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</si>
  <si>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</si>
  <si>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</si>
  <si>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</si>
  <si>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</si>
  <si>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</si>
  <si>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</si>
  <si>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</si>
  <si>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</si>
  <si>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</si>
  <si>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</si>
  <si>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</si>
  <si>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</si>
  <si>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</si>
  <si>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</si>
  <si>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</si>
  <si>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</si>
  <si>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</si>
  <si>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</si>
  <si>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</si>
  <si>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</si>
  <si>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</si>
  <si>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</si>
  <si>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</si>
  <si>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</si>
  <si>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</si>
  <si>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</si>
  <si>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</si>
  <si>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</si>
  <si>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</si>
  <si>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</si>
  <si>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</si>
  <si>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</si>
  <si>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</si>
  <si>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</si>
  <si>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</si>
  <si>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</si>
  <si>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</si>
  <si>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</si>
  <si>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</si>
  <si>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</si>
  <si>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</si>
  <si>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</si>
  <si>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</si>
  <si>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</si>
  <si>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</si>
  <si>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</si>
  <si>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</si>
  <si>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</si>
  <si>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</si>
  <si>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</si>
  <si>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</si>
  <si>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</si>
  <si>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</si>
  <si>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</si>
  <si>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</si>
  <si>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</si>
  <si>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</si>
  <si>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</si>
  <si>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</si>
  <si>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</si>
  <si>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</si>
  <si>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</si>
  <si>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</si>
  <si>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</si>
  <si>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</si>
  <si>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</si>
  <si>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</si>
  <si>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</si>
  <si>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</si>
  <si>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</si>
  <si>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</si>
  <si>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</si>
  <si>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</si>
  <si>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</si>
  <si>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</si>
  <si>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</si>
  <si>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</si>
  <si>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</si>
  <si>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</si>
  <si>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</si>
  <si>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</si>
  <si>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</si>
  <si>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</si>
  <si>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</si>
  <si>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</si>
  <si>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</si>
  <si>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</si>
  <si>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</si>
  <si>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</si>
  <si>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</si>
  <si>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</si>
  <si>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</si>
  <si>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</si>
  <si>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</si>
  <si>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</si>
  <si>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</si>
  <si>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</si>
  <si>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</si>
  <si>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</si>
  <si>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</si>
  <si>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</si>
  <si>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</si>
  <si>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</si>
  <si>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</si>
  <si>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</si>
  <si>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</si>
  <si>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</si>
  <si>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</si>
  <si>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</si>
  <si>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</si>
  <si>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</si>
  <si>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</si>
  <si>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</si>
  <si>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</si>
  <si>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</si>
  <si>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</si>
  <si>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</si>
  <si>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</si>
  <si>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</si>
  <si>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</si>
  <si>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</si>
  <si>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</si>
  <si>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</si>
  <si>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</si>
  <si>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</si>
  <si>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</si>
  <si>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</si>
  <si>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</si>
  <si>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</si>
  <si>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</si>
  <si>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</si>
  <si>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</si>
  <si>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</si>
  <si>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</si>
  <si>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</si>
  <si>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</si>
  <si>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</si>
  <si>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</si>
  <si>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</si>
  <si>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</si>
  <si>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</si>
  <si>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</si>
  <si>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</si>
  <si>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</si>
  <si>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</si>
  <si>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</si>
  <si>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</si>
  <si>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</si>
  <si>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</si>
  <si>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</si>
  <si>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</si>
  <si>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</si>
  <si>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</si>
  <si>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</si>
  <si>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</si>
  <si>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</si>
  <si>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</si>
  <si>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</si>
  <si>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</si>
  <si>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</si>
  <si>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</si>
  <si>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</si>
  <si>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</si>
  <si>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</si>
  <si>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</si>
  <si>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</si>
  <si>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</si>
  <si>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</si>
  <si>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</si>
  <si>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</si>
  <si>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</si>
  <si>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</si>
  <si>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</si>
  <si>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</si>
  <si>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</si>
  <si>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</si>
  <si>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</si>
  <si>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</si>
  <si>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</si>
  <si>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</si>
  <si>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</si>
  <si>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</si>
  <si>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</si>
  <si>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</si>
  <si>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</si>
  <si>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</si>
  <si>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</si>
  <si>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</si>
  <si>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</si>
  <si>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</si>
  <si>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</si>
  <si>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</si>
  <si>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</si>
  <si>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</si>
  <si>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</si>
  <si>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</si>
  <si>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</si>
  <si>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</si>
  <si>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</si>
  <si>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</si>
  <si>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</si>
  <si>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</si>
  <si>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</si>
  <si>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</si>
  <si>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</si>
  <si>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</si>
  <si>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</si>
  <si>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</si>
  <si>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</si>
  <si>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</si>
  <si>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</si>
  <si>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</si>
  <si>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</si>
  <si>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</si>
  <si>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</si>
  <si>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</si>
  <si>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</si>
  <si>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</si>
  <si>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</si>
  <si>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</si>
  <si>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</si>
  <si>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</si>
  <si>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</si>
  <si>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</si>
  <si>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</si>
  <si>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</si>
  <si>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</si>
  <si>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</si>
  <si>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</si>
  <si>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</si>
  <si>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</si>
  <si>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</si>
  <si>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</si>
  <si>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</si>
  <si>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</si>
  <si>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</si>
  <si>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</si>
  <si>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</si>
  <si>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</si>
  <si>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</si>
  <si>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</si>
  <si>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</si>
  <si>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</si>
  <si>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</si>
  <si>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</si>
  <si>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</si>
  <si>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</si>
  <si>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</si>
  <si>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</si>
  <si>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</si>
  <si>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</si>
  <si>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</si>
  <si>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</si>
  <si>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</si>
  <si>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</si>
  <si>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</si>
  <si>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</si>
  <si>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</si>
  <si>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</si>
  <si>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</si>
  <si>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</si>
  <si>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</si>
  <si>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</si>
  <si>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</si>
  <si>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</si>
  <si>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</si>
  <si>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</si>
  <si>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</si>
  <si>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</si>
  <si>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</si>
  <si>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</si>
  <si>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</si>
  <si>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</si>
  <si>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</si>
  <si>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</si>
  <si>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</si>
  <si>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</si>
  <si>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</si>
  <si>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</si>
  <si>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</si>
  <si>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</si>
  <si>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</si>
  <si>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</si>
  <si>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</si>
  <si>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</si>
  <si>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</si>
  <si>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</si>
  <si>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</si>
  <si>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</si>
  <si>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</si>
  <si>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</si>
  <si>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</si>
  <si>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</si>
  <si>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</si>
  <si>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</si>
  <si>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</si>
  <si>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</si>
  <si>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</si>
  <si>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</si>
  <si>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</si>
  <si>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</si>
  <si>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</si>
  <si>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</si>
  <si>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</si>
  <si>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</si>
  <si>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</si>
  <si>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</si>
  <si>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</si>
  <si>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</si>
  <si>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</si>
  <si>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</si>
  <si>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</si>
  <si>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</si>
  <si>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</si>
  <si>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</si>
  <si>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</si>
  <si>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</si>
  <si>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</si>
  <si>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</si>
  <si>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</si>
  <si>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</si>
  <si>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</si>
  <si>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</si>
  <si>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</si>
  <si>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</si>
  <si>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</si>
  <si>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</si>
  <si>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</si>
  <si>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</si>
  <si>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</si>
  <si>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</si>
  <si>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</si>
  <si>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</si>
  <si>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</si>
  <si>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</si>
  <si>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</si>
  <si>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</si>
  <si>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</si>
  <si>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</si>
  <si>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</si>
  <si>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</si>
  <si>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</si>
  <si>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</si>
  <si>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</si>
  <si>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</si>
  <si>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</si>
  <si>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</si>
  <si>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</si>
  <si>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</si>
  <si>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</si>
  <si>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</si>
  <si>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</si>
  <si>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</si>
  <si>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</si>
  <si>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</si>
  <si>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</si>
  <si>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</si>
  <si>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</si>
  <si>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</si>
  <si>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</si>
  <si>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</si>
  <si>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</si>
  <si>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</si>
  <si>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</si>
  <si>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</si>
  <si>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</si>
  <si>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</si>
  <si>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</si>
  <si>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</si>
  <si>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</si>
  <si>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</si>
  <si>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</si>
  <si>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</si>
  <si>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</si>
  <si>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</si>
  <si>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</si>
  <si>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</si>
  <si>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</si>
  <si>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</si>
  <si>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</si>
  <si>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</si>
  <si>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</si>
  <si>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</si>
  <si>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</si>
  <si>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</si>
  <si>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</si>
  <si>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</si>
  <si>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</si>
  <si>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</si>
  <si>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</si>
  <si>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</si>
  <si>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</si>
  <si>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</si>
  <si>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</si>
  <si>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</si>
  <si>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</si>
  <si>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</si>
  <si>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</si>
  <si>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</si>
  <si>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</si>
  <si>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</si>
  <si>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</si>
  <si>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</si>
  <si>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</si>
  <si>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</si>
  <si>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</si>
  <si>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</si>
  <si>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</si>
  <si>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</si>
  <si>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</si>
  <si>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</si>
  <si>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</si>
  <si>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</si>
  <si>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</si>
  <si>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</si>
  <si>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</si>
  <si>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</si>
  <si>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</si>
  <si>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</si>
  <si>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</si>
  <si>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</si>
  <si>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</si>
  <si>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</si>
  <si>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</si>
  <si>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</si>
  <si>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</si>
  <si>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</si>
  <si>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</si>
  <si>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</si>
  <si>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</si>
  <si>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</si>
  <si>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</si>
  <si>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</si>
  <si>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</si>
  <si>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</si>
  <si>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</si>
  <si>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</si>
  <si>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</si>
  <si>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</si>
  <si>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</si>
  <si>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</si>
  <si>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</si>
  <si>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</si>
  <si>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</si>
  <si>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</si>
  <si>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</si>
  <si>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</si>
  <si>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</si>
  <si>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</si>
  <si>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</si>
  <si>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</si>
  <si>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</si>
  <si>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</si>
  <si>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</si>
  <si>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</si>
  <si>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</si>
  <si>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</si>
  <si>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</si>
  <si>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</si>
  <si>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</si>
  <si>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</si>
  <si>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</si>
  <si>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</si>
  <si>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</si>
  <si>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</si>
  <si>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</si>
  <si>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</si>
  <si>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</si>
  <si>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</si>
  <si>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</si>
  <si>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</si>
  <si>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</si>
  <si>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</si>
  <si>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</si>
  <si>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</si>
  <si>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</si>
  <si>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</si>
  <si>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</si>
  <si>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</si>
  <si>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</si>
  <si>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</si>
  <si>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</si>
  <si>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</si>
  <si>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</si>
  <si>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</si>
  <si>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</si>
  <si>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</si>
  <si>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</si>
  <si>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</si>
  <si>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</si>
  <si>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</si>
  <si>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</si>
  <si>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</si>
  <si>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</si>
  <si>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</si>
  <si>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</si>
  <si>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</si>
  <si>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</si>
  <si>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</si>
  <si>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</si>
  <si>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</si>
  <si>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</si>
  <si>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</si>
  <si>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</si>
  <si>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</si>
  <si>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</si>
  <si>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</si>
  <si>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</si>
  <si>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</si>
  <si>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</si>
  <si>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</si>
  <si>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</si>
  <si>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</si>
  <si>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</si>
  <si>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</si>
  <si>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</si>
  <si>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</si>
  <si>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</si>
  <si>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</si>
  <si>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</si>
  <si>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</si>
  <si>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</si>
  <si>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</si>
  <si>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</si>
  <si>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</si>
  <si>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</si>
  <si>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</si>
  <si>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</si>
  <si>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</si>
  <si>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</si>
  <si>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</si>
  <si>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</si>
  <si>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</si>
  <si>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</si>
  <si>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</si>
  <si>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</si>
  <si>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</si>
  <si>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</si>
  <si>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</si>
  <si>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</si>
  <si>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</si>
  <si>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</si>
  <si>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</si>
  <si>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</si>
  <si>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</si>
  <si>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</si>
  <si>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</si>
  <si>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</si>
  <si>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</si>
  <si>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</si>
  <si>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</si>
  <si>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</si>
  <si>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</si>
  <si>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</si>
  <si>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</si>
  <si>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</si>
  <si>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</si>
  <si>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</si>
  <si>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</si>
  <si>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</si>
  <si>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</si>
  <si>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</si>
  <si>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</si>
  <si>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</si>
  <si>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</si>
  <si>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</si>
  <si>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</si>
  <si>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</si>
  <si>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</si>
  <si>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</si>
  <si>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</si>
  <si>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</si>
  <si>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</si>
  <si>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</si>
  <si>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</si>
  <si>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</si>
  <si>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</si>
  <si>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</si>
  <si>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</si>
  <si>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</si>
  <si>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</si>
  <si>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</si>
  <si>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</si>
  <si>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</si>
  <si>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</si>
  <si>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</si>
  <si>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</si>
  <si>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</si>
  <si>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</si>
  <si>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</si>
  <si>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</si>
  <si>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</si>
  <si>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</si>
  <si>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</si>
  <si>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</si>
  <si>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</si>
  <si>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</si>
  <si>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</si>
  <si>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</si>
  <si>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</si>
  <si>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</si>
  <si>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</si>
  <si>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</si>
  <si>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</si>
  <si>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</si>
  <si>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</si>
  <si>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</si>
  <si>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</si>
  <si>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</si>
  <si>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</si>
  <si>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</si>
  <si>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</si>
  <si>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</si>
  <si>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</si>
  <si>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</si>
  <si>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</si>
  <si>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</si>
  <si>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</si>
  <si>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</si>
  <si>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</si>
  <si>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</si>
  <si>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</si>
  <si>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</si>
  <si>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</si>
  <si>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</si>
  <si>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</si>
  <si>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</si>
  <si>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</si>
  <si>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</si>
  <si>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</si>
  <si>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</si>
  <si>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</si>
  <si>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</si>
  <si>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</si>
  <si>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</si>
  <si>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</si>
  <si>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</si>
  <si>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</si>
  <si>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</si>
  <si>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</si>
  <si>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</si>
  <si>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</si>
  <si>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</si>
  <si>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</si>
  <si>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</si>
  <si>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</si>
  <si>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</si>
  <si>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</si>
  <si>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</si>
  <si>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</si>
  <si>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</si>
  <si>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</si>
  <si>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</si>
  <si>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</si>
  <si>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</si>
  <si>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</si>
  <si>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</si>
  <si>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</si>
  <si>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</si>
  <si>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</si>
  <si>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</si>
  <si>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</si>
  <si>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</si>
  <si>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</si>
  <si>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</si>
  <si>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</si>
  <si>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</si>
  <si>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</si>
  <si>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</si>
  <si>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</si>
  <si>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</si>
  <si>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</si>
  <si>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</si>
  <si>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</si>
  <si>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</si>
  <si>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</si>
  <si>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</si>
  <si>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</si>
  <si>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</si>
  <si>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</si>
  <si>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</si>
  <si>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</si>
  <si>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</si>
  <si>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</si>
  <si>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</si>
  <si>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</si>
  <si>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</si>
  <si>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</si>
  <si>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</si>
  <si>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</si>
  <si>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</si>
  <si>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</si>
  <si>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</si>
  <si>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</si>
  <si>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</si>
  <si>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</si>
  <si>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</si>
  <si>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</si>
  <si>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</si>
  <si>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</si>
  <si>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</si>
  <si>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</si>
  <si>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</si>
  <si>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</si>
  <si>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</si>
  <si>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</si>
  <si>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</si>
  <si>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</si>
  <si>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</si>
  <si>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</si>
  <si>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</si>
  <si>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</si>
  <si>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</si>
  <si>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</si>
  <si>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</si>
  <si>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</si>
  <si>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</si>
  <si>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</si>
  <si>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</si>
  <si>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</si>
  <si>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</si>
  <si>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</si>
  <si>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</si>
  <si>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</si>
  <si>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</si>
  <si>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</si>
  <si>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</si>
  <si>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</si>
  <si>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</si>
  <si>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</si>
  <si>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</si>
  <si>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</si>
  <si>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</si>
  <si>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</si>
  <si>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</si>
  <si>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</si>
  <si>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</si>
  <si>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</si>
  <si>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</si>
  <si>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</si>
  <si>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</si>
  <si>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</si>
  <si>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</si>
  <si>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</si>
  <si>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</si>
  <si>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</si>
  <si>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</si>
  <si>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</si>
  <si>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</si>
  <si>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</si>
  <si>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</si>
  <si>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</si>
  <si>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</si>
  <si>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</si>
  <si>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</si>
  <si>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</si>
  <si>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</si>
  <si>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</si>
  <si>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</si>
  <si>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</si>
  <si>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</si>
  <si>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</si>
  <si>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</si>
  <si>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</si>
  <si>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</si>
  <si>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</si>
  <si>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</si>
  <si>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</si>
  <si>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</si>
  <si>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</si>
  <si>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</si>
  <si>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</si>
  <si>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</si>
  <si>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</si>
  <si>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</si>
  <si>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</si>
  <si>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</si>
  <si>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</si>
  <si>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</si>
  <si>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</si>
  <si>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</si>
  <si>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</si>
  <si>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</si>
  <si>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</si>
  <si>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</si>
  <si>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</si>
  <si>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</si>
  <si>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</si>
  <si>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</si>
  <si>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</si>
  <si>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</si>
  <si>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</si>
  <si>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</si>
  <si>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</si>
  <si>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</si>
  <si>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</si>
  <si>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</si>
  <si>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</si>
  <si>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</si>
  <si>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</si>
  <si>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</si>
  <si>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</si>
  <si>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</si>
  <si>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</si>
  <si>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</si>
  <si>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</si>
  <si>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</si>
  <si>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</si>
  <si>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</si>
  <si>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</si>
  <si>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</si>
  <si>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</si>
  <si>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</si>
  <si>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</si>
  <si>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</si>
  <si>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</si>
  <si>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</si>
  <si>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</si>
  <si>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</si>
  <si>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</si>
  <si>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</si>
  <si>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</si>
  <si>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</si>
  <si>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</si>
  <si>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</si>
  <si>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</si>
  <si>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</si>
  <si>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</si>
  <si>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</si>
  <si>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</si>
  <si>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</si>
  <si>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</si>
  <si>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</si>
  <si>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</si>
  <si>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</si>
  <si>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</si>
  <si>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</si>
  <si>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</si>
  <si>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</si>
  <si>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</si>
  <si>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</si>
  <si>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</si>
  <si>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</si>
  <si>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</si>
  <si>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</si>
  <si>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</si>
  <si>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</si>
  <si>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</si>
  <si>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</si>
  <si>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</si>
  <si>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</si>
  <si>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</si>
  <si>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</si>
  <si>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</si>
  <si>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</si>
  <si>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</si>
  <si>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</si>
  <si>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</si>
  <si>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</si>
  <si>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</si>
  <si>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</si>
  <si>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</si>
  <si>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</si>
  <si>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</si>
  <si>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</si>
  <si>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</si>
  <si>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</si>
  <si>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</si>
  <si>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</si>
  <si>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</si>
  <si>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</si>
  <si>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</si>
  <si>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</si>
  <si>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</si>
  <si>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</si>
  <si>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</si>
  <si>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</si>
  <si>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</si>
  <si>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</si>
  <si>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</si>
  <si>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</si>
  <si>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</si>
  <si>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</si>
  <si>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</si>
  <si>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</si>
  <si>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</si>
  <si>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</si>
  <si>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</si>
  <si>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</si>
  <si>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</si>
  <si>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</si>
  <si>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</si>
  <si>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</si>
  <si>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</si>
  <si>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</si>
  <si>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</si>
  <si>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</si>
  <si>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</si>
  <si>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</si>
  <si>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</si>
  <si>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</si>
  <si>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</si>
  <si>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</si>
  <si>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</si>
  <si>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</si>
  <si>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</si>
  <si>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</si>
  <si>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</si>
  <si>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</si>
  <si>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</si>
  <si>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</si>
  <si>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</si>
  <si>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</si>
  <si>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</si>
  <si>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</si>
  <si>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</si>
  <si>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</si>
  <si>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</si>
  <si>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</si>
  <si>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</si>
  <si>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</si>
  <si>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</si>
  <si>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</si>
  <si>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</si>
  <si>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</si>
  <si>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</si>
  <si>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</si>
  <si>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</si>
  <si>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</si>
  <si>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</si>
  <si>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</si>
  <si>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</si>
  <si>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</si>
  <si>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</si>
  <si>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</si>
  <si>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</si>
  <si>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</si>
  <si>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</si>
  <si>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</si>
  <si>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</si>
  <si>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</si>
  <si>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</si>
  <si>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</si>
  <si>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</si>
  <si>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</si>
  <si>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</si>
  <si>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</si>
  <si>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</si>
  <si>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</si>
  <si>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</si>
  <si>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</si>
  <si>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</si>
  <si>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</si>
  <si>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</si>
  <si>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</si>
  <si>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</si>
  <si>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</si>
  <si>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</si>
  <si>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</si>
  <si>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</si>
  <si>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</si>
  <si>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</si>
  <si>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</si>
  <si>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</si>
  <si>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</si>
  <si>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</si>
  <si>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</si>
  <si>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</si>
  <si>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</si>
  <si>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</si>
  <si>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</si>
  <si>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</si>
  <si>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</si>
  <si>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</si>
  <si>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</si>
  <si>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</si>
  <si>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</si>
  <si>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</si>
  <si>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</si>
  <si>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</si>
  <si>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</si>
  <si>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</si>
  <si>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</si>
  <si>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</si>
  <si>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</si>
  <si>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</si>
  <si>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</si>
  <si>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</si>
  <si>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</si>
  <si>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</si>
  <si>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</si>
  <si>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</si>
  <si>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</si>
  <si>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</si>
  <si>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</si>
  <si>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</si>
  <si>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</si>
  <si>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</si>
  <si>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</si>
  <si>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</si>
  <si>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</si>
  <si>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</si>
  <si>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</si>
  <si>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</si>
  <si>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</si>
  <si>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</si>
  <si>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</si>
  <si>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</si>
  <si>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</si>
  <si>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</si>
  <si>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</si>
  <si>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</si>
  <si>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</si>
  <si>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</si>
  <si>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</si>
  <si>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</si>
  <si>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</si>
  <si>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</si>
  <si>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</si>
  <si>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</si>
  <si>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</si>
  <si>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</si>
  <si>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</si>
  <si>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</si>
  <si>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</si>
  <si>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</si>
  <si>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</si>
  <si>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</si>
  <si>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</si>
  <si>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</si>
  <si>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</si>
  <si>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</si>
  <si>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</si>
  <si>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</si>
  <si>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</si>
  <si>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</si>
  <si>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</si>
  <si>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</si>
  <si>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</si>
  <si>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</si>
  <si>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</si>
  <si>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</si>
  <si>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</si>
  <si>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</si>
  <si>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</si>
  <si>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</si>
  <si>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</si>
  <si>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</si>
  <si>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</si>
  <si>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</si>
  <si>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</si>
  <si>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</si>
  <si>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</si>
  <si>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</si>
  <si>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</si>
  <si>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</si>
  <si>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</si>
  <si>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</si>
  <si>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</si>
  <si>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</si>
  <si>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</si>
  <si>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</si>
  <si>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</si>
  <si>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</si>
  <si>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</si>
  <si>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</si>
  <si>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</si>
  <si>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</si>
  <si>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</si>
  <si>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</si>
  <si>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</si>
  <si>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</si>
  <si>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</si>
  <si>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</si>
  <si>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</si>
  <si>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</si>
  <si>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</si>
  <si>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</si>
  <si>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</si>
  <si>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</si>
  <si>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</si>
  <si>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</si>
  <si>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</si>
  <si>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</si>
  <si>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</si>
  <si>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</si>
  <si>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</si>
  <si>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</si>
  <si>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</si>
  <si>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</si>
  <si>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</si>
  <si>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</si>
  <si>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</si>
  <si>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</si>
  <si>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</si>
  <si>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</si>
  <si>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</si>
  <si>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</si>
  <si>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</si>
  <si>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</si>
  <si>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</si>
  <si>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</si>
  <si>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</si>
  <si>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</si>
  <si>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</si>
  <si>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</si>
  <si>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</si>
  <si>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</si>
  <si>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</si>
  <si>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</si>
  <si>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</si>
  <si>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</si>
  <si>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</si>
  <si>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</si>
  <si>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</si>
  <si>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</si>
  <si>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</si>
  <si>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</si>
  <si>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</si>
  <si>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</si>
  <si>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</si>
  <si>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</si>
  <si>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</si>
  <si>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</si>
  <si>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</si>
  <si>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</si>
  <si>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</si>
  <si>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</si>
  <si>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</si>
  <si>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</si>
  <si>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</si>
  <si>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</si>
  <si>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</si>
  <si>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</si>
  <si>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</si>
  <si>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</si>
  <si>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</si>
  <si>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</si>
  <si>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</si>
  <si>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</si>
  <si>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</si>
  <si>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</si>
  <si>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</si>
  <si>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</si>
  <si>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</si>
  <si>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</si>
  <si>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</si>
  <si>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</si>
  <si>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</si>
  <si>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</si>
  <si>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</si>
  <si>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</si>
  <si>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</si>
  <si>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</si>
  <si>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</si>
  <si>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</si>
  <si>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</si>
  <si>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</si>
  <si>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</si>
  <si>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</si>
  <si>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</si>
  <si>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</si>
  <si>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</si>
  <si>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</si>
  <si>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</si>
  <si>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</si>
  <si>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</si>
  <si>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</si>
  <si>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</si>
  <si>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</si>
  <si>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</si>
  <si>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</si>
  <si>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</si>
  <si>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</si>
  <si>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</si>
  <si>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</si>
  <si>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</si>
  <si>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</si>
  <si>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</si>
  <si>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</si>
  <si>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</si>
  <si>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</si>
  <si>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</si>
  <si>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</si>
  <si>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</si>
  <si>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</si>
  <si>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</si>
  <si>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</si>
  <si>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</si>
  <si>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</si>
  <si>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</si>
  <si>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</si>
  <si>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</si>
  <si>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</si>
  <si>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</si>
  <si>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</si>
  <si>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</si>
  <si>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</si>
  <si>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</si>
  <si>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</si>
  <si>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</si>
  <si>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</si>
  <si>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</si>
  <si>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</si>
  <si>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</si>
  <si>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</si>
  <si>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</si>
  <si>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</si>
  <si>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</si>
  <si>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</si>
  <si>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</si>
  <si>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</si>
  <si>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</si>
  <si>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</si>
  <si>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</si>
  <si>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</si>
  <si>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</si>
  <si>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</si>
  <si>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</si>
  <si>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</si>
  <si>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</si>
  <si>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</si>
  <si>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</si>
  <si>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</si>
  <si>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</si>
  <si>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</si>
  <si>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</si>
  <si>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</si>
  <si>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</si>
  <si>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</si>
  <si>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</si>
  <si>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</si>
  <si>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</si>
  <si>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</si>
  <si>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</si>
  <si>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</si>
  <si>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</si>
  <si>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</si>
  <si>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</si>
  <si>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</si>
  <si>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</si>
  <si>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</si>
  <si>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</si>
  <si>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</si>
  <si>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</si>
  <si>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</si>
  <si>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</si>
  <si>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</si>
  <si>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</si>
  <si>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</si>
  <si>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</si>
  <si>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</si>
  <si>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</si>
  <si>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</si>
  <si>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</si>
  <si>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</si>
  <si>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</si>
  <si>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</si>
  <si>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</si>
  <si>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</si>
  <si>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</si>
  <si>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</si>
  <si>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</si>
  <si>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</si>
  <si>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</si>
  <si>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</si>
  <si>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</si>
  <si>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</si>
  <si>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</si>
  <si>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</si>
  <si>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</si>
  <si>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</si>
  <si>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</si>
  <si>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</si>
  <si>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</si>
  <si>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</si>
  <si>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</si>
  <si>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</si>
  <si>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</si>
  <si>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</si>
  <si>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</si>
  <si>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</si>
  <si>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</si>
  <si>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</si>
  <si>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</si>
  <si>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</si>
  <si>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</si>
  <si>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</si>
  <si>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</si>
  <si>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</si>
  <si>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</si>
  <si>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</si>
  <si>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</si>
  <si>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</si>
  <si>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</si>
  <si>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</si>
  <si>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</si>
  <si>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</si>
  <si>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</si>
  <si>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</si>
  <si>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</si>
  <si>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</si>
  <si>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</si>
  <si>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</si>
  <si>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</si>
  <si>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</si>
  <si>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</si>
  <si>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</si>
  <si>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</si>
  <si>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</si>
  <si>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</si>
  <si>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</si>
  <si>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</si>
  <si>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</si>
  <si>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</si>
  <si>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</si>
  <si>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</si>
  <si>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</si>
  <si>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</si>
  <si>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</si>
  <si>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</si>
  <si>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</si>
  <si>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</si>
  <si>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</si>
  <si>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</si>
  <si>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</si>
  <si>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</si>
  <si>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</si>
  <si>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</si>
  <si>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</si>
  <si>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</si>
  <si>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</si>
  <si>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</si>
  <si>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</si>
  <si>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</si>
  <si>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</si>
  <si>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</si>
  <si>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</si>
  <si>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</si>
  <si>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</si>
  <si>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</si>
  <si>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</si>
  <si>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</si>
  <si>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</si>
  <si>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</si>
  <si>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</si>
  <si>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</si>
  <si>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</si>
  <si>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</si>
  <si>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</si>
  <si>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</si>
  <si>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</si>
  <si>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</si>
  <si>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</si>
  <si>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</si>
  <si>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</si>
  <si>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</si>
  <si>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</si>
  <si>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</si>
  <si>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</si>
  <si>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</si>
  <si>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</si>
  <si>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</si>
  <si>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</si>
  <si>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</si>
  <si>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</si>
  <si>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</si>
  <si>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</si>
  <si>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</si>
  <si>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</si>
  <si>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</si>
  <si>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</si>
  <si>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</si>
  <si>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</si>
  <si>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</si>
  <si>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</si>
  <si>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</si>
  <si>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</si>
  <si>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</si>
  <si>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</si>
  <si>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</si>
  <si>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</si>
  <si>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</si>
  <si>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</si>
  <si>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</si>
  <si>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</si>
  <si>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</si>
  <si>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</si>
  <si>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</si>
  <si>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</si>
  <si>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</si>
  <si>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</si>
  <si>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</si>
  <si>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</si>
  <si>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</si>
  <si>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</si>
  <si>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</si>
  <si>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</si>
  <si>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</si>
  <si>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</si>
  <si>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</si>
  <si>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</si>
  <si>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</si>
  <si>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</si>
  <si>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</si>
  <si>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</si>
  <si>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</si>
  <si>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</si>
  <si>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</si>
  <si>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</si>
  <si>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</si>
  <si>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</si>
  <si>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</si>
  <si>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</si>
  <si>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</si>
  <si>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</si>
  <si>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</si>
  <si>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</si>
  <si>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</si>
  <si>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</si>
  <si>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</si>
  <si>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</si>
  <si>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</si>
  <si>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</si>
  <si>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</si>
  <si>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</si>
  <si>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</si>
  <si>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</si>
  <si>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</si>
  <si>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</si>
  <si>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</si>
  <si>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</si>
  <si>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</si>
  <si>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</si>
  <si>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</si>
  <si>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</si>
  <si>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</si>
  <si>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</si>
  <si>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</si>
  <si>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</si>
  <si>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</si>
  <si>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</si>
  <si>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</si>
  <si>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</si>
  <si>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</si>
  <si>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</si>
  <si>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</si>
  <si>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</si>
  <si>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</si>
  <si>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</si>
  <si>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</si>
  <si>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</si>
  <si>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</si>
  <si>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</si>
  <si>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</si>
  <si>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</si>
  <si>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</si>
  <si>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</si>
  <si>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</si>
  <si>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</si>
  <si>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</si>
  <si>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</si>
  <si>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</si>
  <si>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</si>
  <si>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</si>
  <si>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</si>
  <si>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</si>
  <si>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</si>
  <si>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</si>
  <si>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</si>
  <si>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</si>
  <si>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</si>
  <si>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</si>
  <si>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</si>
  <si>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</si>
  <si>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</si>
  <si>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</si>
  <si>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</si>
  <si>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</si>
  <si>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</si>
  <si>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</si>
  <si>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</si>
  <si>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</si>
  <si>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</si>
  <si>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</si>
  <si>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</si>
  <si>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</si>
  <si>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</si>
  <si>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</si>
  <si>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</si>
  <si>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</si>
  <si>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</si>
  <si>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</si>
  <si>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</si>
  <si>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</si>
  <si>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</si>
  <si>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</si>
  <si>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</si>
  <si>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</si>
  <si>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</si>
  <si>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</si>
  <si>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</si>
  <si>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</si>
  <si>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</si>
  <si>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</si>
  <si>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</si>
  <si>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</si>
  <si>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</si>
  <si>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</si>
  <si>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</si>
  <si>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</si>
  <si>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</si>
  <si>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</si>
  <si>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</si>
  <si>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</si>
  <si>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</si>
  <si>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</si>
  <si>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</si>
  <si>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</si>
  <si>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</si>
  <si>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</si>
  <si>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</si>
  <si>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</si>
  <si>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</si>
  <si>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</si>
  <si>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</si>
  <si>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</si>
  <si>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</si>
  <si>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</si>
  <si>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</si>
  <si>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</si>
  <si>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</si>
  <si>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</si>
  <si>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</si>
  <si>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</si>
  <si>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</si>
  <si>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</si>
  <si>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</si>
  <si>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</si>
  <si>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</si>
  <si>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</si>
  <si>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</si>
  <si>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</si>
  <si>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</si>
  <si>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</si>
  <si>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</si>
  <si>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</si>
  <si>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</si>
  <si>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</si>
  <si>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</si>
  <si>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</si>
  <si>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</si>
  <si>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</si>
  <si>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</si>
  <si>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</si>
  <si>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</si>
  <si>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</si>
  <si>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</si>
  <si>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</si>
  <si>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</si>
  <si>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</si>
  <si>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</si>
  <si>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</si>
  <si>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</si>
  <si>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</si>
  <si>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</si>
  <si>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</si>
  <si>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</si>
  <si>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</si>
  <si>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</si>
  <si>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</si>
  <si>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</si>
  <si>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</si>
  <si>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</si>
  <si>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</si>
  <si>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</si>
  <si>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</si>
  <si>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</si>
  <si>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</si>
  <si>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</si>
  <si>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</si>
  <si>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</si>
  <si>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</si>
  <si>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</si>
  <si>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</si>
  <si>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</si>
  <si>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</si>
  <si>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</si>
  <si>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</si>
  <si>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</si>
  <si>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</si>
  <si>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</si>
  <si>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</si>
  <si>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</si>
  <si>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</si>
  <si>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</si>
  <si>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</si>
  <si>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</si>
  <si>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</si>
  <si>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</si>
  <si>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</si>
  <si>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</si>
  <si>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</si>
  <si>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</si>
  <si>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</si>
  <si>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</si>
  <si>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</si>
  <si>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</si>
  <si>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</si>
  <si>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</si>
  <si>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</si>
  <si>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</si>
  <si>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</si>
  <si>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</si>
  <si>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</si>
  <si>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</si>
  <si>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</si>
  <si>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</si>
  <si>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</si>
  <si>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</si>
  <si>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</si>
  <si>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</si>
  <si>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</si>
  <si>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</si>
  <si>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</si>
  <si>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</si>
  <si>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</si>
  <si>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</si>
  <si>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</si>
  <si>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</si>
  <si>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</si>
  <si>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</si>
  <si>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</si>
  <si>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</si>
  <si>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</si>
  <si>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</si>
  <si>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</si>
  <si>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</si>
  <si>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</si>
  <si>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</si>
  <si>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</si>
  <si>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</si>
  <si>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</si>
  <si>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</si>
  <si>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</si>
  <si>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</si>
  <si>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</si>
  <si>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</si>
  <si>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</si>
  <si>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</si>
  <si>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</si>
  <si>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</si>
  <si>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</si>
  <si>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</si>
  <si>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</si>
  <si>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</si>
  <si>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</si>
  <si>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</si>
  <si>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</si>
  <si>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</si>
  <si>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</si>
  <si>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</si>
  <si>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</si>
  <si>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</si>
  <si>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</si>
  <si>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</si>
  <si>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</si>
  <si>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</si>
  <si>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</si>
  <si>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</si>
  <si>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</si>
  <si>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</si>
  <si>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</si>
  <si>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</si>
  <si>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</si>
  <si>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</si>
  <si>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</si>
  <si>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</si>
  <si>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</si>
  <si>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</si>
  <si>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</si>
  <si>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</si>
  <si>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</si>
  <si>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</si>
  <si>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</si>
  <si>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</si>
  <si>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</si>
  <si>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</si>
  <si>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</si>
  <si>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</si>
  <si>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</si>
  <si>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</si>
  <si>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</si>
  <si>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</si>
  <si>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</si>
  <si>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</si>
  <si>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</si>
  <si>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</si>
  <si>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</si>
  <si>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</si>
  <si>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</si>
  <si>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</si>
  <si>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</si>
  <si>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</si>
  <si>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</si>
  <si>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</si>
  <si>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</si>
  <si>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</si>
  <si>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</si>
  <si>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</si>
  <si>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</si>
  <si>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</si>
  <si>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</si>
  <si>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</si>
  <si>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</si>
  <si>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</si>
  <si>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</si>
  <si>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</si>
  <si>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</si>
  <si>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</si>
  <si>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</si>
  <si>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</si>
  <si>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</si>
  <si>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</si>
  <si>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</si>
  <si>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</si>
  <si>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</si>
  <si>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</si>
  <si>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</si>
  <si>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</si>
  <si>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</si>
  <si>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</si>
  <si>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</si>
  <si>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</si>
  <si>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</si>
  <si>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</si>
  <si>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</si>
  <si>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</si>
  <si>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</si>
  <si>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</si>
  <si>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</si>
  <si>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</si>
  <si>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</si>
  <si>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</si>
  <si>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</si>
  <si>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</si>
  <si>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</si>
  <si>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</si>
  <si>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</si>
  <si>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</si>
  <si>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</si>
  <si>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</si>
  <si>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</si>
  <si>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</si>
  <si>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</si>
  <si>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</si>
  <si>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</si>
  <si>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</si>
  <si>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</si>
  <si>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</si>
  <si>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</si>
  <si>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</si>
  <si>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</si>
  <si>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</si>
  <si>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</si>
  <si>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</si>
  <si>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</si>
  <si>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</si>
  <si>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</si>
  <si>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</si>
  <si>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</si>
  <si>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</si>
  <si>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</si>
  <si>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</si>
  <si>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</si>
  <si>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</si>
  <si>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</si>
  <si>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</si>
  <si>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</si>
  <si>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</si>
  <si>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</si>
  <si>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</si>
  <si>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</si>
  <si>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</si>
  <si>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</si>
  <si>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</si>
  <si>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</si>
  <si>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</si>
  <si>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</si>
  <si>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</si>
  <si>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</si>
  <si>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</si>
  <si>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</si>
  <si>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</si>
  <si>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</si>
  <si>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</si>
  <si>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</si>
  <si>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</si>
  <si>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</si>
  <si>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</si>
  <si>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</si>
  <si>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</si>
  <si>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</si>
  <si>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</si>
  <si>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</si>
  <si>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</si>
  <si>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</si>
  <si>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</si>
  <si>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</si>
  <si>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</si>
  <si>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</si>
  <si>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</si>
  <si>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</si>
  <si>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</si>
  <si>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</si>
  <si>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</si>
  <si>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</si>
  <si>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</si>
  <si>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</si>
  <si>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</si>
  <si>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</si>
  <si>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</si>
  <si>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</si>
  <si>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</si>
  <si>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</si>
  <si>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</si>
  <si>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</si>
  <si>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</si>
  <si>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</si>
  <si>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</si>
  <si>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</si>
  <si>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</si>
  <si>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</si>
  <si>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</si>
  <si>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</si>
  <si>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</si>
  <si>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</si>
  <si>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</si>
  <si>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</si>
  <si>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</si>
  <si>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</si>
  <si>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</si>
  <si>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</si>
  <si>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</si>
  <si>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</si>
  <si>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</si>
  <si>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</si>
  <si>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</si>
  <si>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</si>
  <si>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</si>
  <si>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</si>
  <si>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</si>
  <si>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</si>
  <si>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</si>
  <si>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</si>
  <si>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</si>
  <si>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</si>
  <si>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</si>
  <si>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</si>
  <si>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</si>
  <si>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</si>
  <si>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</si>
  <si>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</si>
  <si>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</si>
  <si>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</si>
  <si>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</si>
  <si>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</si>
  <si>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</si>
  <si>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</si>
  <si>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</si>
  <si>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</si>
  <si>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</si>
  <si>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</si>
  <si>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</si>
  <si>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</si>
  <si>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</si>
  <si>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</si>
  <si>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</si>
  <si>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</si>
  <si>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</si>
  <si>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</si>
  <si>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</si>
  <si>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</si>
  <si>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</si>
  <si>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</si>
  <si>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</si>
  <si>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</si>
  <si>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</si>
  <si>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</si>
  <si>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</si>
  <si>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</si>
  <si>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</si>
  <si>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</si>
  <si>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</si>
  <si>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</si>
  <si>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</si>
  <si>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</si>
  <si>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</si>
  <si>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</si>
  <si>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</si>
  <si>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</si>
  <si>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</si>
  <si>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</si>
  <si>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</si>
  <si>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</si>
  <si>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</si>
  <si>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</si>
  <si>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</si>
  <si>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</si>
  <si>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</si>
  <si>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</si>
  <si>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</si>
  <si>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</si>
  <si>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</si>
  <si>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</si>
  <si>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</si>
  <si>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</si>
  <si>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</si>
  <si>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</si>
  <si>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</si>
  <si>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</si>
  <si>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</si>
  <si>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</si>
  <si>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</si>
  <si>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</si>
  <si>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</si>
  <si>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</si>
  <si>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</si>
  <si>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</si>
  <si>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</si>
  <si>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</si>
  <si>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</si>
  <si>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</si>
  <si>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</si>
  <si>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</si>
  <si>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</si>
  <si>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</si>
  <si>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</si>
  <si>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</si>
  <si>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</si>
  <si>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</si>
  <si>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</si>
  <si>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</si>
  <si>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</si>
  <si>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</si>
  <si>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</si>
  <si>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</si>
  <si>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</si>
  <si>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</si>
  <si>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</si>
  <si>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</si>
  <si>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</si>
  <si>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</si>
  <si>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</si>
  <si>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</si>
  <si>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</si>
  <si>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</si>
  <si>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</si>
  <si>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</si>
  <si>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</si>
  <si>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</si>
  <si>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</si>
  <si>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</si>
  <si>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</si>
  <si>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</si>
  <si>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</si>
  <si>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</si>
  <si>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</si>
  <si>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</si>
  <si>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</si>
  <si>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</si>
  <si>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</si>
  <si>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</si>
  <si>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</si>
  <si>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</si>
  <si>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</si>
  <si>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</si>
  <si>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</si>
  <si>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</si>
  <si>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</si>
  <si>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</si>
  <si>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</si>
  <si>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</si>
  <si>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</si>
  <si>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</si>
  <si>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</si>
  <si>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</si>
  <si>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</si>
  <si>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</si>
  <si>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</si>
  <si>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</si>
  <si>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</si>
  <si>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</si>
  <si>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</si>
  <si>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</si>
  <si>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</si>
  <si>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</si>
  <si>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</si>
  <si>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</si>
  <si>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</si>
  <si>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</si>
  <si>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</si>
  <si>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</si>
  <si>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</si>
  <si>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</si>
  <si>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</si>
  <si>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</si>
  <si>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</si>
  <si>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</si>
  <si>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</si>
  <si>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</si>
  <si>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</si>
  <si>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</si>
  <si>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</si>
  <si>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</si>
  <si>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</si>
  <si>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</si>
  <si>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</si>
  <si>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</si>
  <si>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</si>
  <si>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</si>
  <si>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</si>
  <si>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</si>
  <si>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</si>
  <si>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</si>
  <si>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</si>
  <si>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</si>
  <si>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</si>
  <si>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</si>
  <si>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</si>
  <si>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</si>
  <si>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</si>
  <si>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</si>
  <si>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</si>
  <si>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</si>
  <si>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</si>
  <si>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</si>
  <si>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</si>
  <si>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</si>
  <si>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</si>
  <si>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</si>
  <si>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</si>
  <si>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</si>
  <si>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</si>
  <si>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</si>
  <si>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</si>
  <si>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</si>
  <si>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</si>
  <si>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</si>
  <si>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</si>
  <si>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</si>
  <si>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</si>
  <si>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</si>
  <si>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</si>
  <si>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</si>
  <si>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</si>
  <si>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</si>
  <si>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</si>
  <si>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</si>
  <si>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</si>
  <si>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</si>
  <si>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</si>
  <si>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</si>
  <si>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</si>
  <si>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</si>
  <si>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</si>
  <si>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</si>
  <si>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</si>
  <si>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</si>
  <si>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</si>
  <si>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</si>
  <si>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</si>
  <si>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</si>
  <si>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</si>
  <si>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</si>
  <si>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</si>
  <si>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</si>
  <si>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</si>
  <si>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</si>
  <si>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</si>
  <si>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</si>
  <si>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</si>
  <si>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</si>
  <si>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</si>
  <si>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</si>
  <si>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</si>
  <si>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</si>
  <si>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</si>
  <si>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</si>
  <si>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</si>
  <si>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</si>
  <si>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</si>
  <si>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</si>
  <si>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</si>
  <si>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</si>
  <si>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</si>
  <si>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</si>
  <si>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</si>
  <si>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</si>
  <si>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</si>
  <si>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</si>
  <si>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</si>
  <si>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</si>
  <si>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</si>
  <si>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</si>
  <si>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</si>
  <si>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</si>
  <si>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</si>
  <si>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</si>
  <si>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</si>
  <si>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</si>
  <si>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</si>
  <si>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</si>
  <si>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</si>
  <si>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</si>
  <si>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</si>
  <si>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</si>
  <si>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</si>
  <si>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</si>
  <si>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</si>
  <si>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</si>
  <si>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</si>
  <si>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</si>
  <si>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</si>
  <si>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</si>
  <si>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</si>
  <si>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</si>
  <si>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</si>
  <si>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</si>
  <si>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</si>
  <si>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</si>
  <si>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</si>
  <si>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</si>
  <si>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</si>
  <si>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</si>
  <si>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</si>
  <si>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</si>
  <si>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</si>
  <si>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</si>
  <si>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</si>
  <si>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</si>
  <si>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</si>
  <si>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</si>
  <si>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</si>
  <si>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</si>
  <si>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</si>
  <si>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</si>
  <si>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</si>
  <si>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</si>
  <si>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</si>
  <si>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</si>
  <si>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</si>
  <si>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</si>
  <si>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</si>
  <si>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</si>
  <si>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</si>
  <si>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</si>
  <si>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</si>
  <si>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</si>
  <si>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</si>
  <si>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</si>
  <si>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</si>
  <si>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</si>
  <si>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</si>
  <si>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</si>
  <si>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</si>
  <si>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</si>
  <si>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</si>
  <si>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</si>
  <si>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</si>
  <si>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</si>
  <si>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</si>
  <si>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</si>
  <si>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</si>
  <si>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</si>
  <si>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</si>
  <si>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</si>
  <si>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</si>
  <si>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</si>
  <si>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</si>
  <si>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</si>
  <si>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</si>
  <si>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</si>
  <si>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</si>
  <si>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</si>
  <si>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</si>
  <si>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</si>
  <si>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</si>
  <si>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</si>
  <si>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</si>
  <si>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</si>
  <si>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</si>
  <si>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</si>
  <si>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</si>
  <si>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</si>
  <si>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</si>
  <si>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</si>
  <si>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</si>
  <si>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</si>
  <si>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</si>
  <si>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</si>
  <si>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</si>
  <si>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</si>
  <si>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</si>
  <si>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</si>
  <si>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</si>
  <si>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</si>
  <si>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</si>
  <si>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</si>
  <si>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</si>
  <si>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</si>
  <si>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</si>
  <si>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</si>
  <si>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</si>
  <si>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</si>
  <si>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</si>
  <si>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</si>
  <si>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</si>
  <si>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</si>
  <si>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</si>
  <si>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</si>
  <si>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</si>
  <si>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</si>
  <si>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</si>
  <si>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</si>
  <si>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</si>
  <si>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</si>
  <si>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</si>
  <si>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</si>
  <si>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</si>
  <si>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</si>
  <si>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</si>
  <si>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</si>
  <si>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</si>
  <si>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</si>
  <si>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</si>
  <si>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</si>
  <si>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</si>
  <si>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</si>
  <si>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</si>
  <si>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</si>
  <si>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</si>
  <si>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</si>
  <si>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</si>
  <si>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</si>
  <si>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</si>
  <si>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</si>
  <si>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</si>
  <si>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</si>
  <si>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</si>
  <si>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</si>
  <si>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</si>
  <si>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</si>
  <si>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</si>
  <si>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</si>
  <si>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</si>
  <si>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</si>
  <si>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</si>
  <si>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</si>
  <si>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</si>
  <si>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</si>
  <si>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</si>
  <si>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</si>
  <si>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</si>
  <si>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</si>
  <si>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</si>
  <si>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</si>
  <si>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</si>
  <si>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</si>
  <si>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</si>
  <si>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</si>
  <si>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</si>
  <si>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</si>
  <si>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</si>
  <si>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</si>
  <si>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</si>
  <si>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</si>
  <si>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</si>
  <si>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</si>
  <si>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</si>
  <si>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</si>
  <si>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</si>
  <si>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</si>
  <si>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</si>
  <si>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</si>
  <si>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</si>
  <si>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</si>
  <si>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</si>
  <si>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</si>
  <si>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</si>
  <si>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</si>
  <si>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</si>
  <si>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</si>
  <si>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</si>
  <si>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</si>
  <si>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</si>
  <si>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</si>
  <si>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</si>
  <si>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</si>
  <si>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</si>
  <si>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</si>
  <si>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</si>
  <si>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</si>
  <si>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</si>
  <si>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</si>
  <si>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</si>
  <si>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</si>
  <si>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</si>
  <si>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</si>
  <si>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</si>
  <si>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</si>
  <si>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</si>
  <si>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</si>
  <si>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</si>
  <si>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</si>
  <si>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</si>
  <si>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</si>
  <si>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</si>
  <si>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</si>
  <si>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</si>
  <si>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</si>
  <si>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</si>
  <si>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</si>
  <si>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</si>
  <si>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</si>
  <si>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</si>
  <si>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</si>
  <si>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</si>
  <si>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</si>
  <si>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</si>
  <si>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</si>
  <si>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</si>
  <si>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</si>
  <si>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</si>
  <si>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</si>
  <si>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</si>
  <si>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</si>
  <si>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</si>
  <si>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</si>
  <si>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</si>
  <si>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</si>
  <si>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</si>
  <si>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</si>
  <si>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</si>
  <si>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</si>
  <si>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</si>
  <si>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</si>
  <si>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</si>
  <si>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</si>
  <si>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</si>
  <si>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</si>
  <si>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</si>
  <si>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</si>
  <si>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</si>
  <si>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</si>
  <si>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</si>
  <si>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</si>
  <si>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</si>
  <si>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</si>
  <si>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</si>
  <si>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</si>
  <si>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</si>
  <si>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</si>
  <si>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</si>
  <si>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</si>
  <si>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</si>
  <si>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</si>
  <si>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</si>
  <si>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</si>
  <si>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</si>
  <si>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</si>
  <si>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</si>
  <si>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</si>
  <si>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</si>
  <si>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</si>
  <si>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</si>
  <si>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</si>
  <si>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</si>
  <si>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</si>
  <si>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</si>
  <si>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</si>
  <si>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</si>
  <si>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</si>
  <si>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</si>
  <si>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</si>
  <si>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</si>
  <si>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</si>
  <si>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</si>
  <si>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</si>
  <si>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</si>
  <si>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</si>
  <si>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</si>
  <si>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</si>
  <si>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</si>
  <si>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</si>
  <si>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</si>
  <si>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</si>
  <si>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</si>
  <si>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</si>
  <si>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</si>
  <si>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</si>
  <si>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</si>
  <si>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</si>
  <si>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</si>
  <si>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</si>
  <si>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</si>
  <si>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</si>
  <si>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</si>
  <si>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</si>
  <si>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</si>
  <si>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</si>
  <si>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</si>
  <si>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</si>
  <si>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</si>
  <si>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</si>
  <si>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</si>
  <si>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</si>
  <si>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</si>
  <si>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</si>
  <si>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</si>
  <si>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</si>
  <si>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</si>
  <si>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</si>
  <si>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</si>
  <si>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</si>
  <si>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</si>
  <si>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</si>
  <si>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</si>
  <si>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</si>
  <si>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</si>
  <si>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</si>
  <si>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</si>
  <si>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</si>
  <si>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</si>
  <si>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</si>
  <si>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</si>
  <si>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</si>
  <si>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</si>
  <si>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</si>
  <si>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</si>
  <si>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</si>
  <si>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</si>
  <si>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</si>
  <si>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</si>
  <si>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</si>
  <si>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</si>
  <si>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</si>
  <si>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</si>
  <si>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</si>
  <si>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</si>
  <si>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</si>
  <si>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</si>
  <si>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</si>
  <si>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</si>
  <si>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</si>
  <si>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</si>
  <si>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</si>
  <si>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</si>
  <si>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</si>
  <si>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</si>
  <si>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</si>
  <si>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</si>
  <si>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</si>
  <si>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</si>
  <si>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</si>
  <si>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</si>
  <si>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</si>
  <si>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</si>
  <si>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</si>
  <si>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</si>
  <si>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</si>
  <si>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</si>
  <si>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</si>
  <si>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</si>
  <si>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</si>
  <si>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</si>
  <si>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</si>
  <si>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</si>
  <si>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</si>
  <si>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</si>
  <si>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</si>
  <si>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</si>
  <si>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</si>
  <si>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</si>
  <si>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</si>
  <si>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</si>
  <si>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</si>
  <si>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</si>
  <si>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</si>
  <si>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</si>
  <si>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</si>
  <si>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</si>
  <si>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</si>
  <si>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</si>
  <si>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</si>
  <si>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</si>
  <si>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</si>
  <si>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</si>
  <si>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</si>
  <si>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</si>
  <si>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</si>
  <si>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</si>
  <si>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</si>
  <si>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</si>
  <si>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</si>
  <si>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</si>
  <si>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</si>
  <si>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</si>
  <si>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</si>
  <si>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</si>
  <si>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</si>
  <si>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</si>
  <si>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</si>
  <si>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</si>
  <si>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</si>
  <si>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</si>
  <si>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</si>
  <si>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</si>
  <si>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</si>
  <si>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</si>
  <si>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</si>
  <si>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</si>
  <si>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</si>
  <si>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</si>
  <si>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</si>
  <si>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</si>
  <si>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</si>
  <si>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</si>
  <si>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</si>
  <si>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</si>
  <si>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</si>
  <si>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</si>
  <si>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</si>
  <si>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</si>
  <si>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</si>
  <si>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</si>
  <si>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</si>
  <si>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</si>
  <si>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</si>
  <si>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</si>
  <si>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</si>
  <si>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</si>
  <si>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</si>
  <si>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</si>
  <si>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</si>
  <si>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</si>
  <si>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</si>
  <si>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</si>
  <si>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</si>
  <si>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</si>
  <si>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</si>
  <si>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</si>
  <si>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</si>
  <si>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</si>
  <si>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</si>
  <si>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</si>
  <si>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</si>
  <si>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</si>
  <si>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</si>
  <si>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</si>
  <si>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</si>
  <si>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</si>
  <si>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</si>
  <si>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</si>
  <si>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</si>
  <si>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</si>
  <si>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</si>
  <si>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</si>
  <si>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</si>
  <si>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</si>
  <si>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</si>
  <si>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</si>
  <si>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</si>
  <si>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</si>
  <si>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</si>
  <si>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</si>
  <si>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</si>
  <si>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</si>
  <si>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</si>
  <si>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</si>
  <si>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</si>
  <si>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</si>
  <si>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</si>
  <si>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</si>
  <si>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</si>
  <si>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</si>
  <si>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</si>
  <si>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</si>
  <si>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</si>
  <si>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</si>
  <si>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</si>
  <si>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</si>
  <si>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</si>
  <si>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</si>
  <si>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</si>
  <si>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</si>
  <si>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</si>
  <si>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</si>
  <si>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</si>
  <si>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</si>
  <si>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</si>
  <si>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</si>
  <si>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</si>
  <si>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</si>
  <si>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</si>
  <si>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</si>
  <si>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</si>
  <si>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</si>
  <si>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</si>
  <si>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</si>
  <si>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</si>
  <si>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</si>
  <si>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</si>
  <si>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</si>
  <si>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</si>
  <si>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</si>
  <si>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</si>
  <si>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</si>
  <si>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</si>
  <si>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</si>
  <si>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</si>
  <si>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</si>
  <si>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</si>
  <si>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PCM-20251021-00000726</t>
  </si>
  <si>
    <t>Team trying to connect PG</t>
  </si>
  <si>
    <t>PCM-20251021-00000713</t>
  </si>
  <si>
    <t>Restored by PG</t>
  </si>
  <si>
    <t>PCM-20251021-00000844</t>
  </si>
  <si>
    <t>ETA 90 min</t>
  </si>
  <si>
    <t>PCM-20251021-00000806</t>
  </si>
  <si>
    <t>ETA 90 Min</t>
  </si>
  <si>
    <t xml:space="preserve"> PCM-20250215-00000830 </t>
  </si>
  <si>
    <t>LTE site still down and  site located in aramco area access issue need special permission</t>
  </si>
  <si>
    <t>NO PCM</t>
  </si>
  <si>
    <t>EM team on the way need 40 Min</t>
  </si>
  <si>
    <t>PCM-20251021-00000980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</si>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</sst>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7" dataDxfId="156" headerRowBorderDxfId="154" tableBorderDxfId="155" totalsRowBorderDxfId="153">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1" totalsRowShown="0" headerRowDxfId="64" dataDxfId="63" headerRowBorderDxfId="61" tableBorderDxfId="62">
  <autoFilter ref="A1:L11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9" totalsRowShown="0" headerRowDxfId="48" dataDxfId="47" headerRowBorderDxfId="45" tableBorderDxfId="46" totalsRowBorderDxfId="44">
  <autoFilter ref="A1:L2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3" totalsRowShown="0" headerRowDxfId="31" dataDxfId="30" headerRowBorderDxfId="28" tableBorderDxfId="29">
  <autoFilter ref="A1:L5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288.46962928240828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7.9743167824053671</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45951.418055208334</v>
      </c>
      <c r="H4" s="138">
        <v>45951.043321759258</v>
      </c>
      <c r="I4" s="136" t="str">
        <f>IFERROR(VLOOKUP(D4,DB!A:F,6,0),"")</f>
        <v>SCECO</v>
      </c>
      <c r="J4" s="136" t="str">
        <f>IFERROR(VLOOKUP(D4,DB!A:G,7,0),"")</f>
        <v>Dead</v>
      </c>
      <c r="K4" s="140" t="s">
        <v>39003</v>
      </c>
      <c r="L4" s="141" t="str">
        <f>IFERROR(VLOOKUP(D4,DB!A:I,9,0),"")</f>
        <v>Latis</v>
      </c>
      <c r="M4" s="67"/>
    </row>
    <row r="5" spans="1:15" ht="15" customHeight="1">
      <c r="A5" s="135"/>
      <c r="B5" s="136" t="str">
        <f>IFERROR(VLOOKUP(D5,DB!A:K,11,0),"")</f>
        <v/>
      </c>
      <c r="C5" s="136"/>
      <c r="D5" s="136"/>
      <c r="E5" s="137"/>
      <c r="F5" s="138"/>
      <c r="G5" s="139">
        <f ca="1">IFERROR(NOW()-F5,"")</f>
        <v>45951.418055208334</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45951.418055208334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45951.418055208334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45951.418055208334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45951.418055208334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45951.418055208334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45951.418055208334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45951.418055208334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45951.418055208334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45951.418055208334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45951.418055208334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45951.418055208334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45951.418055208334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45951.418055208334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45951.418055208334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45951.418055208334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45951.418055208334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45951.418055208334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45951.418055208334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45951.418055208334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45951.418055208334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45951.418055208334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45951.418055208334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45951.418055208334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45951.418055208334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45951.418055208334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45951.418055208334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45951.418055208334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45951.418055208334</v>
      </c>
      <c r="H33" s="138"/>
      <c r="I33" s="136" t="str">
        <f>IFERROR(VLOOKUP(D33,DB!A:F,6,0),"")</f>
        <v/>
      </c>
      <c r="J33" s="136" t="str">
        <f>IFERROR(VLOOKUP(D33,DB!A:G,7,0),"")</f>
        <v/>
      </c>
      <c r="K33" s="140"/>
      <c r="L33" s="141" t="str">
        <f>IFERROR(VLOOKUP(D33,DB!A:I,9,0),"")</f>
        <v/>
      </c>
    </row>
    <row r="34" spans="1:12" ht="15" customHeight="1">
      <c r="A34" s="152"/>
      <c r="B34" s="153" t="str">
        <f>IFERROR(VLOOKUP(D34,DB!A:K,11,0),"")</f>
        <v/>
      </c>
      <c r="C34" s="153"/>
      <c r="D34" s="153"/>
      <c r="E34" s="154"/>
      <c r="F34" s="155"/>
      <c r="G34" s="156">
        <f ca="1">IFERROR(NOW()-F34,"")</f>
        <v>45951.418055208334</v>
      </c>
      <c r="H34" s="155"/>
      <c r="I34" s="153" t="str">
        <f>IFERROR(VLOOKUP(D34,DB!A:F,6,0),"")</f>
        <v/>
      </c>
      <c r="J34" s="153" t="str">
        <f>IFERROR(VLOOKUP(D34,DB!A:G,7,0),"")</f>
        <v/>
      </c>
      <c r="K34" s="157"/>
      <c r="L34" s="158" t="str">
        <f>IFERROR(VLOOKUP(D34,DB!A:I,9,0),"")</f>
        <v/>
      </c>
    </row>
    <row r="35" spans="1:12" ht="15" customHeight="1">
      <c r="A35" s="135"/>
      <c r="B35" s="136" t="str">
        <f>IFERROR(VLOOKUP(D35,DB!A:K,11,0),"")</f>
        <v/>
      </c>
      <c r="C35" s="136"/>
      <c r="D35" s="136"/>
      <c r="E35" s="137"/>
      <c r="F35" s="138"/>
      <c r="G35" s="139">
        <f ca="1">IFERROR(NOW()-F35,"")</f>
        <v>45951.418055208334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45951.418055208334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45951.418055208334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45951.418055208334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45951.418055208334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45951.418055208334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45951.418055208334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45951.418055208334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45951.418055208334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45951.418055208334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45951.418055208334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45951.418055208334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45951.418055208334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45951.418055208334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45951.418055208334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45951.418055208334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45951.418055208334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45951.418055208334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45951.418055208334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45951.418055208334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45951.418055208334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45951.418055208334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45951.418055208334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45951.418055208334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45951.418055208334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45951.418055208334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45951.418055208334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45951.418055208334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45951.418055208334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45951.418055208334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45951.418055208334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45951.418055208334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45951.418055208334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45951.418055208334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45951.418055208334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45951.418055208334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45951.418055208334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45951.418055208334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45951.418055208334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45951.418055208334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45951.418055208334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45951.418055208334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45951.418055208334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45951.418055208334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45951.418055208334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45951.418055208334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45951.418055208334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45951.418055208334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45951.418055208334</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45951.418055208334</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45951.418055208334</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45951.418055208334</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45951.418055208334</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45951.418055208334</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45951.418055208334</v>
      </c>
      <c r="H89" s="138"/>
      <c r="I89" s="136" t="str">
        <f>IFERROR(VLOOKUP(D89,DB!A:F,6,0),"")</f>
        <v/>
      </c>
      <c r="J89" s="136" t="str">
        <f>IFERROR(VLOOKUP(D89,DB!A:G,7,0),"")</f>
        <v/>
      </c>
      <c r="K89" s="140"/>
      <c r="L89" s="141" t="str">
        <f>IFERROR(VLOOKUP(D89,DB!A:I,9,0),"")</f>
        <v/>
      </c>
    </row>
    <row r="90" spans="1:12" ht="15" customHeight="1">
      <c r="A90" s="152"/>
      <c r="B90" s="153" t="str">
        <f>IFERROR(VLOOKUP(D90,DB!A:K,11,0),"")</f>
        <v/>
      </c>
      <c r="C90" s="153"/>
      <c r="D90" s="153"/>
      <c r="E90" s="154"/>
      <c r="F90" s="155"/>
      <c r="G90" s="156">
        <f ca="1">IFERROR(NOW()-F90,"")</f>
        <v>45951.418055208334</v>
      </c>
      <c r="H90" s="155"/>
      <c r="I90" s="153" t="str">
        <f>IFERROR(VLOOKUP(D90,DB!A:F,6,0),"")</f>
        <v/>
      </c>
      <c r="J90" s="153" t="str">
        <f>IFERROR(VLOOKUP(D90,DB!A:G,7,0),"")</f>
        <v/>
      </c>
      <c r="K90" s="157"/>
      <c r="L90" s="158" t="str">
        <f>IFERROR(VLOOKUP(D90,DB!A:I,9,0),"")</f>
        <v/>
      </c>
    </row>
  </sheetData>
  <customSheetViews>
    <customSheetView guid="{F6042A99-DD27-4453-835D-0834D95730CC}" filter="1" showAutoFilter="1">
      <pageMargins left="0" right="0" top="0" bottom="0" header="0" footer="0"/>
      <autoFilter ref="B1:M1" xr:uid="{8D557A13-49B9-4069-9B22-5E85F46AED0D}"/>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144.69097187500302</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126.41821724537294</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6.9222797453694511</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39090</v>
      </c>
      <c r="B6" s="18" t="str">
        <f>IFERROR(VLOOKUP(D6,DB!A:K,11,0),"")</f>
        <v>R2</v>
      </c>
      <c r="C6" s="64">
        <v>1</v>
      </c>
      <c r="D6" s="18" t="s">
        <v>26702</v>
      </c>
      <c r="E6" s="116" t="s">
        <v>38998</v>
      </c>
      <c r="F6" s="117">
        <v>45951.306342592594</v>
      </c>
      <c r="G6" s="118">
        <f ca="1">IFERROR(NOW()-F6,"-")</f>
        <v>0.1117126157405437</v>
      </c>
      <c r="H6" s="117">
        <v>45951.299398148149</v>
      </c>
      <c r="I6" s="18" t="str">
        <f>IFERROR(VLOOKUP(D6,DB!A:F,6,0),"")</f>
        <v>SCECO</v>
      </c>
      <c r="J6" s="18" t="str">
        <f>IFERROR(VLOOKUP(D6,DB!A:G,7,0),"")</f>
        <v>Dead</v>
      </c>
      <c r="K6" s="19" t="s">
        <v>39091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39092</v>
      </c>
      <c r="B7" s="18" t="str">
        <f>IFERROR(VLOOKUP(D7,DB!A:K,11,0),"")</f>
        <v>R2</v>
      </c>
      <c r="C7" s="64">
        <v>1</v>
      </c>
      <c r="D7" s="18" t="s">
        <v>25790</v>
      </c>
      <c r="E7" s="116" t="s">
        <v>38998</v>
      </c>
      <c r="F7" s="117">
        <v>45951.298032407409</v>
      </c>
      <c r="G7" s="118">
        <f ca="1">IFERROR(NOW()-F7,"-")</f>
        <v>0.12002280092565343</v>
      </c>
      <c r="H7" s="117">
        <v>45951.293171296296</v>
      </c>
      <c r="I7" s="18" t="str">
        <f>IFERROR(VLOOKUP(D7,DB!A:F,6,0),"")</f>
        <v>SCECO</v>
      </c>
      <c r="J7" s="18" t="str">
        <f>IFERROR(VLOOKUP(D7,DB!A:G,7,0),"")</f>
        <v>Dead</v>
      </c>
      <c r="K7" s="19" t="s">
        <v>39093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39094</v>
      </c>
      <c r="B8" s="18" t="str">
        <f>IFERROR(VLOOKUP(D8,DB!A:K,11,0),"")</f>
        <v>R2</v>
      </c>
      <c r="C8" s="18">
        <v>2</v>
      </c>
      <c r="D8" s="18" t="s">
        <v>25409</v>
      </c>
      <c r="E8" s="116" t="s">
        <v>38998</v>
      </c>
      <c r="F8" s="117">
        <v>45951.34820601852</v>
      </c>
      <c r="G8" s="118">
        <f ca="1">IFERROR(NOW()-F8,"-")</f>
        <v>6.9849189814704005E-2</v>
      </c>
      <c r="H8" s="117">
        <v>45951.339699074073</v>
      </c>
      <c r="I8" s="18" t="str">
        <f>IFERROR(VLOOKUP(D8,DB!A:F,6,0),"")</f>
        <v>SCECO</v>
      </c>
      <c r="J8" s="18" t="str">
        <f>IFERROR(VLOOKUP(D8,DB!A:G,7,0),"")</f>
        <v>Vandalized</v>
      </c>
      <c r="K8" s="19" t="s">
        <v>39095</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45951.418055208334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45951.418055208334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45951.418055208334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45951.418055208334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45951.418055208334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45951.418055208334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45951.418055208334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45951.418055208334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45951.418055208334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45951.418055208334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45951.418055208334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45951.418055208334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45951.418055208334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45951.418055208334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45951.418055208334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45951.418055208334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45951.418055208334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45951.418055208334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45951.418055208334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45951.418055208334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45951.418055208334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45951.418055208334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45951.418055208334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45951.418055208334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45951.418055208334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45951.418055208334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45951.418055208334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45951.418055208334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45951.418055208334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45951.418055208334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45951.418055208334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45951.418055208334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45951.418055208334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45951.418055208334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45951.418055208334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45951.418055208334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45951.418055208334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45951.418055208334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45951.418055208334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45951.418055208334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45951.418055208334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45951.418055208334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45951.418055208334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45951.418055208334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45951.418055208334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45951.418055208334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45951.418055208334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45951.418055208334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45951.418055208334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45951.418055208334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45951.418055208334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45951.418055208334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45951.418055208334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45951.418055208334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45951.418055208334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45951.418055208334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45951.418055208334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45951.418055208334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45951.418055208334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45951.418055208334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45951.418055208334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45951.418055208334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45951.418055208334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45951.418055208334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45951.418055208334</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45951.418055208334</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45951.418055208334</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45951.418055208334</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6.0976562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39096</v>
      </c>
      <c r="B2" s="64" t="str">
        <f>IFERROR(VLOOKUP(D2,DB!A:K,11,0),"")</f>
        <v>R3</v>
      </c>
      <c r="C2" s="18">
        <v>2</v>
      </c>
      <c r="D2" s="18" t="s">
        <v>22581</v>
      </c>
      <c r="E2" s="18" t="s">
        <v>38998</v>
      </c>
      <c r="F2" s="20">
        <v>45951.328402777777</v>
      </c>
      <c r="G2" s="21">
        <f t="shared" ref="G2:G38" ca="1" si="0">IFERROR(NOW()-F2,"-")</f>
        <v>8.9652430557180196E-2</v>
      </c>
      <c r="H2" s="22">
        <v>45951.318101851852</v>
      </c>
      <c r="I2" s="19" t="str">
        <f>IFERROR(VLOOKUP(D2,DB!A:F,6,0),"")</f>
        <v>SCECO</v>
      </c>
      <c r="J2" s="18" t="str">
        <f>IFERROR(VLOOKUP(D2,DB!A:G,7,0),"")</f>
        <v>Dead</v>
      </c>
      <c r="K2" s="47" t="s">
        <v>39097</v>
      </c>
      <c r="L2" s="23" t="str">
        <f>IFERROR(VLOOKUP(D2,DB!A:I,9,0),"")</f>
        <v>Latis</v>
      </c>
    </row>
    <row r="3" spans="1:13" ht="15" customHeight="1">
      <c r="A3" s="19"/>
      <c r="B3" s="64" t="str">
        <f>IFERROR(VLOOKUP(D3,DB!A:K,11,0),"")</f>
        <v/>
      </c>
      <c r="C3" s="18"/>
      <c r="D3" s="18"/>
      <c r="E3" s="18"/>
      <c r="F3" s="20"/>
      <c r="G3" s="21">
        <f t="shared" ca="1" si="0"/>
        <v>45951.418055208334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45951.418055208334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45951.418055208334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45951.418055208334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45951.418055208334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45951.418055208334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45951.418055208334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45951.418055208334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45951.418055208334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45951.418055208334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45951.418055208334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45951.418055208334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45951.418055208334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45951.418055208334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45951.418055208334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45951.418055208334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45951.418055208334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45951.418055208334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45951.418055208334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45951.418055208334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45951.418055208334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45951.418055208334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45951.418055208334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45951.418055208334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45951.418055208334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45951.418055208334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45951.418055208334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45951.418055208334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45951.418055208334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45951.418055208334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45951.418055208334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45951.418055208334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45951.418055208334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45951.418055208334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45951.418055208334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45951.418055208334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ref="G39:G102" ca="1" si="1">IFERROR(NOW()-F39,"-")</f>
        <v>45951.418055208334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45951.418055208334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45951.418055208334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45951.418055208334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45951.418055208334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45951.418055208334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45951.418055208334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45951.418055208334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45951.418055208334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45951.418055208334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45951.418055208334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45951.418055208334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45951.418055208334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45951.418055208334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45951.418055208334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45951.418055208334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45951.418055208334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45951.418055208334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45951.418055208334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45951.418055208334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45951.418055208334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45951.418055208334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45951.418055208334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45951.418055208334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45951.418055208334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45951.418055208334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45951.418055208334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45951.418055208334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45951.418055208334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45951.418055208334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45951.418055208334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45951.418055208334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45951.418055208334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45951.418055208334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45951.418055208334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45951.418055208334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45951.418055208334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45951.418055208334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45951.418055208334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45951.418055208334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45951.418055208334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45951.418055208334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45951.418055208334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45951.418055208334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45951.418055208334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45951.418055208334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45951.418055208334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45951.418055208334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45951.418055208334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45951.418055208334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45951.418055208334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45951.418055208334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45951.418055208334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45951.418055208334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45951.418055208334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45951.418055208334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45951.418055208334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45951.418055208334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45951.418055208334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45951.418055208334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45951.418055208334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45951.418055208334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45951.418055208334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45951.418055208334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ref="G103:G166" ca="1" si="2">IFERROR(NOW()-F103,"-")</f>
        <v>45951.418055208334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45951.418055208334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45951.418055208334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45951.418055208334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45951.418055208334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45951.418055208334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45951.418055208334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45951.418055208334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45951.418055208334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45951.418055208334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45951.418055208334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45951.418055208334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45951.418055208334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45951.418055208334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45951.418055208334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45951.418055208334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45951.418055208334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45951.418055208334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45951.418055208334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45951.418055208334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45951.418055208334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45951.418055208334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45951.418055208334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45951.418055208334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45951.418055208334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45951.418055208334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45951.418055208334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45951.418055208334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45951.418055208334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45951.418055208334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45951.418055208334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45951.418055208334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45951.418055208334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45951.418055208334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45951.418055208334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45951.418055208334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45951.418055208334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45951.418055208334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45951.418055208334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45951.418055208334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45951.418055208334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45951.418055208334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45951.418055208334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45951.418055208334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45951.418055208334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45951.418055208334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45951.418055208334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45951.418055208334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45951.418055208334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45951.418055208334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45951.418055208334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45951.418055208334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45951.418055208334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45951.418055208334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45951.418055208334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45951.418055208334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45951.418055208334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45951.418055208334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45951.418055208334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45951.418055208334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45951.418055208334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45951.418055208334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45951.418055208334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45951.418055208334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ref="G167:G230" ca="1" si="3">IFERROR(NOW()-F167,"-")</f>
        <v>45951.418055208334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45951.418055208334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45951.418055208334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45951.418055208334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45951.418055208334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45951.418055208334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45951.418055208334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45951.418055208334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45951.418055208334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45951.418055208334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45951.418055208334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45951.418055208334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45951.418055208334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45951.418055208334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45951.418055208334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45951.418055208334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45951.418055208334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45951.418055208334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45951.418055208334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45951.418055208334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45951.418055208334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45951.418055208334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45951.418055208334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45951.418055208334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45951.418055208334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45951.418055208334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45951.418055208334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45951.418055208334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45951.418055208334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45951.418055208334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45951.418055208334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45951.418055208334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45951.418055208334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45951.418055208334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45951.418055208334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45951.418055208334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45951.418055208334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45951.418055208334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45951.418055208334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45951.418055208334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45951.418055208334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45951.418055208334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45951.418055208334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45951.418055208334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45951.418055208334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45951.418055208334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45951.418055208334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45951.418055208334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45951.418055208334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45951.418055208334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45951.418055208334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45951.418055208334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45951.418055208334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45951.418055208334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45951.418055208334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45951.418055208334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45951.418055208334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45951.418055208334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45951.418055208334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45951.418055208334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45951.418055208334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45951.418055208334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45951.418055208334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45951.418055208334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ref="G231:G294" ca="1" si="4">IFERROR(NOW()-F231,"-")</f>
        <v>45951.418055208334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45951.418055208334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45951.418055208334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45951.418055208334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45951.418055208334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45951.418055208334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45951.418055208334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45951.418055208334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45951.418055208334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45951.418055208334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45951.418055208334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45951.418055208334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45951.418055208334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45951.418055208334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45951.418055208334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45951.418055208334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45951.418055208334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45951.418055208334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45951.418055208334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45951.418055208334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45951.418055208334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45951.418055208334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45951.418055208334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45951.418055208334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45951.418055208334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45951.418055208334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45951.418055208334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45951.418055208334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45951.418055208334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45951.418055208334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45951.418055208334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45951.418055208334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45951.418055208334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45951.418055208334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45951.418055208334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45951.418055208334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45951.418055208334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45951.418055208334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45951.418055208334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45951.418055208334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45951.418055208334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45951.418055208334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45951.418055208334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45951.418055208334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45951.418055208334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45951.418055208334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45951.418055208334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45951.418055208334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45951.418055208334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45951.418055208334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45951.418055208334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45951.418055208334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45951.418055208334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45951.418055208334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45951.418055208334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45951.418055208334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45951.418055208334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45951.418055208334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45951.418055208334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45951.418055208334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45951.418055208334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45951.418055208334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45951.418055208334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45951.418055208334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ref="G295:G358" ca="1" si="5">IFERROR(NOW()-F295,"-")</f>
        <v>45951.418055208334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45951.418055208334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45951.418055208334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45951.418055208334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45951.418055208334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45951.418055208334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45951.418055208334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45951.418055208334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45951.418055208334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45951.418055208334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45951.418055208334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45951.418055208334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45951.418055208334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45951.418055208334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45951.418055208334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45951.418055208334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45951.418055208334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45951.418055208334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45951.418055208334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45951.418055208334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45951.418055208334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45951.418055208334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45951.418055208334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45951.418055208334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45951.418055208334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45951.418055208334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45951.418055208334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45951.418055208334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45951.418055208334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45951.418055208334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45951.418055208334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45951.418055208334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45951.418055208334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45951.418055208334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45951.418055208334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45951.418055208334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45951.418055208334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45951.418055208334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45951.418055208334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45951.418055208334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45951.418055208334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45951.418055208334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45951.418055208334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45951.418055208334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45951.418055208334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45951.418055208334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45951.418055208334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45951.418055208334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45951.418055208334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45951.418055208334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45951.418055208334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45951.418055208334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45951.418055208334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45951.418055208334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45951.418055208334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45951.418055208334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45951.418055208334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45951.418055208334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45951.418055208334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45951.418055208334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45951.418055208334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45951.418055208334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45951.418055208334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45951.418055208334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ref="G359:G422" ca="1" si="6">IFERROR(NOW()-F359,"-")</f>
        <v>45951.418055208334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45951.418055208334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45951.418055208334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45951.418055208334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45951.418055208334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45951.418055208334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45951.418055208334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45951.418055208334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45951.418055208334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45951.418055208334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45951.418055208334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45951.418055208334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45951.418055208334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45951.418055208334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45951.418055208334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45951.418055208334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45951.418055208334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45951.418055208334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45951.418055208334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45951.418055208334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45951.418055208334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45951.418055208334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45951.418055208334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45951.418055208334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45951.418055208334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45951.418055208334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45951.418055208334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45951.418055208334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45951.418055208334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45951.418055208334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45951.418055208334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45951.418055208334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45951.418055208334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45951.418055208334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45951.418055208334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45951.418055208334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45951.418055208334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45951.418055208334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45951.418055208334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45951.418055208334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45951.418055208334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45951.418055208334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45951.418055208334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45951.418055208334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45951.418055208334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45951.418055208334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45951.418055208334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45951.418055208334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45951.418055208334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45951.418055208334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45951.418055208334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45951.418055208334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45951.418055208334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45951.418055208334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45951.418055208334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45951.418055208334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45951.418055208334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45951.418055208334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45951.418055208334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45951.418055208334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45951.418055208334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45951.418055208334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45951.418055208334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45951.418055208334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ref="G423:G486" ca="1" si="7">IFERROR(NOW()-F423,"-")</f>
        <v>45951.418055208334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45951.418055208334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45951.418055208334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45951.418055208334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45951.418055208334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45951.418055208334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45951.418055208334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45951.418055208334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45951.418055208334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45951.418055208334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45951.418055208334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45951.418055208334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45951.418055208334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45951.418055208334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45951.418055208334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45951.418055208334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45951.418055208334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45951.418055208334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45951.418055208334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45951.418055208334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45951.418055208334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45951.418055208334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45951.418055208334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45951.418055208334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45951.418055208334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45951.418055208334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45951.418055208334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45951.418055208334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45951.418055208334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45951.418055208334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45951.418055208334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45951.418055208334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45951.418055208334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45951.418055208334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45951.418055208334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45951.418055208334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45951.418055208334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45951.418055208334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45951.418055208334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45951.418055208334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45951.418055208334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45951.418055208334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45951.418055208334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45951.418055208334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45951.418055208334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45951.418055208334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45951.418055208334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45951.418055208334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45951.418055208334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45951.418055208334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45951.418055208334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45951.418055208334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45951.418055208334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45951.418055208334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45951.418055208334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45951.418055208334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45951.418055208334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45951.418055208334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45951.418055208334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45951.418055208334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45951.418055208334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45951.418055208334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45951.418055208334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45951.418055208334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ref="G487:G550" ca="1" si="8">IFERROR(NOW()-F487,"-")</f>
        <v>45951.418055208334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45951.418055208334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45951.418055208334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45951.418055208334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45951.418055208334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45951.418055208334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45951.418055208334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45951.418055208334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45951.418055208334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45951.418055208334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45951.418055208334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45951.418055208334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45951.418055208334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45951.418055208334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45951.418055208334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45951.418055208334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45951.418055208334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45951.418055208334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45951.418055208334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45951.418055208334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45951.418055208334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45951.418055208334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45951.418055208334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45951.418055208334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45951.418055208334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45951.418055208334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45951.418055208334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45951.418055208334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45951.418055208334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45951.418055208334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45951.418055208334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45951.418055208334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45951.418055208334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45951.418055208334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45951.418055208334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45951.418055208334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45951.418055208334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45951.418055208334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45951.418055208334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45951.418055208334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45951.418055208334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45951.418055208334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45951.418055208334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45951.418055208334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45951.418055208334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45951.418055208334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45951.418055208334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45951.418055208334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45951.418055208334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45951.418055208334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45951.418055208334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45951.418055208334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45951.418055208334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45951.418055208334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45951.418055208334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45951.418055208334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45951.418055208334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45951.418055208334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45951.418055208334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45951.418055208334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45951.418055208334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45951.418055208334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45951.418055208334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45951.418055208334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ref="G551:G614" ca="1" si="9">IFERROR(NOW()-F551,"-")</f>
        <v>45951.418055208334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45951.418055208334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45951.418055208334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45951.418055208334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45951.418055208334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45951.418055208334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45951.418055208334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45951.418055208334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45951.418055208334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45951.418055208334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45951.418055208334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45951.418055208334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45951.418055208334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45951.418055208334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45951.418055208334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45951.418055208334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45951.418055208334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45951.418055208334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45951.418055208334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45951.418055208334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45951.418055208334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45951.418055208334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45951.418055208334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45951.418055208334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45951.418055208334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45951.418055208334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45951.418055208334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45951.418055208334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45951.418055208334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45951.418055208334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45951.418055208334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45951.418055208334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45951.418055208334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45951.418055208334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45951.418055208334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45951.418055208334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45951.418055208334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45951.418055208334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45951.418055208334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45951.418055208334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45951.418055208334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45951.418055208334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45951.418055208334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45951.418055208334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45951.418055208334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45951.418055208334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45951.418055208334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45951.418055208334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45951.418055208334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45951.418055208334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45951.418055208334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45951.418055208334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45951.418055208334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45951.418055208334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45951.418055208334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45951.418055208334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45951.418055208334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45951.418055208334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45951.418055208334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45951.418055208334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45951.418055208334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45951.418055208334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45951.418055208334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45951.418055208334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ref="G615:G678" ca="1" si="10">IFERROR(NOW()-F615,"-")</f>
        <v>45951.418055208334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45951.418055208334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45951.418055208334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45951.418055208334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45951.418055208334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45951.418055208334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45951.418055208334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45951.418055208334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45951.418055208334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45951.418055208334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45951.418055208334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45951.418055208334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45951.418055208334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45951.418055208334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45951.418055208334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45951.418055208334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45951.418055208334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45951.418055208334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45951.418055208334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45951.418055208334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45951.418055208334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45951.418055208334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45951.418055208334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45951.418055208334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45951.418055208334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45951.418055208334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45951.418055208334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45951.418055208334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45951.418055208334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45951.418055208334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45951.418055208334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45951.418055208334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45951.418055208334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45951.418055208334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45951.418055208334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45951.418055208334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45951.418055208334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45951.418055208334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45951.418055208334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45951.418055208334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45951.418055208334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45951.418055208334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45951.418055208334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45951.418055208334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45951.418055208334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45951.418055208334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45951.418055208334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45951.418055208334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45951.418055208334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45951.418055208334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45951.418055208334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45951.418055208334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45951.418055208334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45951.418055208334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45951.418055208334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45951.418055208334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45951.418055208334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45951.418055208334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45951.418055208334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45951.418055208334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45951.418055208334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45951.418055208334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45951.418055208334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45951.418055208334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ref="G679:G742" ca="1" si="11">IFERROR(NOW()-F679,"-")</f>
        <v>45951.418055208334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45951.418055208334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45951.418055208334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45951.418055208334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45951.418055208334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45951.418055208334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45951.418055208334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45951.418055208334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45951.418055208334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45951.418055208334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45951.418055208334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45951.418055208334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45951.418055208334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45951.418055208334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45951.418055208334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45951.418055208334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45951.418055208334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45951.418055208334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45951.418055208334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45951.418055208334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45951.418055208334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45951.418055208334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45951.418055208334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45951.418055208334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45951.418055208334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45951.418055208334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45951.418055208334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45951.418055208334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45951.418055208334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45951.418055208334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45951.418055208334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45951.418055208334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45951.418055208334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45951.418055208334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45951.418055208334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45951.418055208334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45951.418055208334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45951.418055208334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45951.418055208334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45951.418055208334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45951.418055208334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45951.418055208334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45951.418055208334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45951.418055208334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45951.418055208334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45951.418055208334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45951.418055208334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45951.418055208334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45951.418055208334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45951.418055208334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45951.418055208334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45951.418055208334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45951.418055208334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45951.418055208334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45951.418055208334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45951.418055208334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45951.418055208334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45951.418055208334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45951.418055208334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45951.418055208334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45951.418055208334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45951.418055208334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45951.418055208334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45951.418055208334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ref="G743:G806" ca="1" si="12">IFERROR(NOW()-F743,"-")</f>
        <v>45951.418055208334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45951.418055208334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45951.418055208334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45951.418055208334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45951.418055208334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45951.418055208334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45951.418055208334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45951.418055208334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45951.418055208334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45951.418055208334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45951.418055208334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45951.418055208334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45951.418055208334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45951.418055208334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45951.418055208334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45951.418055208334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45951.418055208334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45951.418055208334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45951.418055208334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45951.418055208334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45951.418055208334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45951.418055208334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45951.418055208334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45951.418055208334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45951.418055208334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45951.418055208334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45951.418055208334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45951.418055208334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45951.418055208334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45951.418055208334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45951.418055208334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45951.418055208334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45951.418055208334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45951.418055208334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45951.418055208334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45951.418055208334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45951.418055208334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45951.418055208334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45951.418055208334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45951.418055208334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45951.418055208334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45951.418055208334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45951.418055208334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45951.418055208334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45951.418055208334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45951.418055208334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45951.418055208334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45951.418055208334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45951.418055208334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45951.418055208334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45951.418055208334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45951.418055208334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45951.418055208334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45951.418055208334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45951.418055208334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45951.418055208334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45951.418055208334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45951.418055208334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45951.418055208334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45951.418055208334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45951.418055208334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45951.418055208334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45951.418055208334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45951.418055208334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ref="G807:G870" ca="1" si="13">IFERROR(NOW()-F807,"-")</f>
        <v>45951.418055208334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45951.418055208334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45951.418055208334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45951.418055208334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45951.418055208334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45951.418055208334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45951.418055208334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45951.418055208334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45951.418055208334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45951.418055208334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45951.418055208334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45951.418055208334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45951.418055208334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45951.418055208334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45951.418055208334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45951.418055208334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45951.418055208334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45951.418055208334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45951.418055208334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45951.418055208334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45951.418055208334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45951.418055208334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45951.418055208334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45951.418055208334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45951.418055208334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45951.418055208334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45951.418055208334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45951.418055208334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45951.418055208334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45951.418055208334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45951.418055208334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45951.418055208334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45951.418055208334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45951.418055208334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45951.418055208334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45951.418055208334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45951.418055208334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45951.418055208334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45951.418055208334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45951.418055208334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45951.418055208334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45951.418055208334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45951.418055208334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45951.418055208334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45951.418055208334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45951.418055208334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45951.418055208334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45951.418055208334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45951.418055208334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45951.418055208334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45951.418055208334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45951.418055208334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45951.418055208334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45951.418055208334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45951.418055208334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45951.418055208334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45951.418055208334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45951.418055208334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45951.418055208334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45951.418055208334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45951.418055208334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45951.418055208334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45951.418055208334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45951.418055208334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ref="G871:G934" ca="1" si="14">IFERROR(NOW()-F871,"-")</f>
        <v>45951.418055208334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45951.418055208334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45951.418055208334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45951.418055208334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45951.418055208334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45951.418055208334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45951.418055208334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45951.418055208334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45951.418055208334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45951.418055208334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45951.418055208334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45951.418055208334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45951.418055208334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45951.418055208334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45951.418055208334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45951.418055208334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45951.418055208334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45951.418055208334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45951.418055208334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45951.418055208334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45951.418055208334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45951.418055208334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45951.418055208334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45951.418055208334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45951.418055208334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45951.418055208334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45951.418055208334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45951.418055208334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45951.418055208334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45951.418055208334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45951.418055208334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45951.418055208334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45951.418055208334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45951.418055208334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45951.418055208334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45951.418055208334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45951.418055208334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45951.418055208334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45951.418055208334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45951.418055208334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45951.418055208334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45951.418055208334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45951.418055208334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45951.418055208334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45951.418055208334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45951.418055208334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45951.418055208334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45951.418055208334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45951.418055208334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45951.418055208334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45951.418055208334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45951.418055208334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45951.418055208334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45951.418055208334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45951.418055208334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45951.418055208334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45951.418055208334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45951.418055208334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45951.418055208334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45951.418055208334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45951.418055208334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45951.418055208334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45951.418055208334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45951.418055208334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ref="G935:G998" ca="1" si="15">IFERROR(NOW()-F935,"-")</f>
        <v>45951.418055208334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45951.418055208334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45951.418055208334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45951.418055208334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45951.418055208334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45951.418055208334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45951.418055208334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45951.418055208334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45951.418055208334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45951.418055208334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45951.418055208334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45951.418055208334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45951.418055208334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45951.418055208334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45951.418055208334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45951.418055208334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45951.418055208334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45951.418055208334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45951.418055208334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45951.418055208334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45951.418055208334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45951.418055208334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45951.418055208334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45951.418055208334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45951.418055208334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45951.418055208334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45951.418055208334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45951.418055208334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45951.418055208334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45951.418055208334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45951.418055208334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45951.418055208334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45951.418055208334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45951.418055208334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45951.418055208334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45951.418055208334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45951.418055208334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45951.418055208334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45951.418055208334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45951.418055208334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45951.418055208334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45951.418055208334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45951.418055208334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45951.418055208334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45951.418055208334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45951.418055208334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45951.418055208334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45951.418055208334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45951.418055208334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45951.418055208334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45951.418055208334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45951.418055208334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45951.418055208334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45951.418055208334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45951.418055208334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45951.418055208334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45951.418055208334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45951.418055208334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45951.418055208334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45951.418055208334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45951.418055208334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45951.418055208334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45951.418055208334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45951.418055208334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ref="G999:G1062" ca="1" si="16">IFERROR(NOW()-F999,"-")</f>
        <v>45951.418055208334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45951.418055208334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45951.418055208334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45951.418055208334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45951.418055208334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45951.418055208334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45951.418055208334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45951.418055208334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45951.418055208334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45951.418055208334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45951.418055208334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45951.418055208334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45951.418055208334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45951.418055208334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45951.418055208334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45951.418055208334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45951.418055208334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45951.418055208334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45951.418055208334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45951.418055208334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45951.418055208334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45951.418055208334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45951.418055208334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45951.418055208334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45951.418055208334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45951.418055208334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45951.418055208334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45951.418055208334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45951.418055208334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45951.418055208334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45951.418055208334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45951.418055208334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45951.418055208334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45951.418055208334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45951.418055208334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45951.418055208334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45951.418055208334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45951.418055208334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45951.418055208334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45951.418055208334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45951.418055208334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45951.418055208334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45951.418055208334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45951.418055208334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45951.418055208334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45951.418055208334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45951.418055208334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45951.418055208334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45951.418055208334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45951.418055208334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45951.418055208334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45951.418055208334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45951.418055208334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45951.418055208334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45951.418055208334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45951.418055208334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45951.418055208334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45951.418055208334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45951.418055208334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45951.418055208334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45951.418055208334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45951.418055208334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45951.418055208334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45951.418055208334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ref="G1063:G1126" ca="1" si="17">IFERROR(NOW()-F1063,"-")</f>
        <v>45951.418055208334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45951.418055208334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45951.418055208334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45951.418055208334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45951.418055208334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45951.418055208334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45951.418055208334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45951.418055208334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45951.418055208334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45951.418055208334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45951.418055208334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45951.418055208334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45951.418055208334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45951.418055208334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45951.418055208334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45951.418055208334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45951.418055208334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45951.418055208334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45951.418055208334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45951.418055208334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45951.418055208334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45951.418055208334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45951.418055208334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45951.418055208334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45951.418055208334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45951.418055208334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45951.418055208334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45951.418055208334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45951.418055208334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45951.418055208334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45951.418055208334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45951.418055208334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45951.418055208334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45951.418055208334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45951.418055208334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45951.418055208334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45951.418055208334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45951.418055208334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45951.418055208334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45951.418055208334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45951.418055208334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45951.418055208334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45951.418055208334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45951.418055208334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45951.418055208334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45951.418055208334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45951.418055208334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45951.418055208334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45951.418055208334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45951.418055208334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45951.418055208334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45951.418055208334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45951.418055208334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45951.418055208334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45951.418055208334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45951.418055208334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45951.418055208334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45951.418055208334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45951.418055208334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45951.418055208334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45951.418055208334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45951.418055208334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45951.418055208334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45951.418055208334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ref="G1127:G1141" ca="1" si="18">IFERROR(NOW()-F1127,"-")</f>
        <v>45951.418055208334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45951.418055208334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45951.418055208334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45951.418055208334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45951.418055208334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45951.418055208334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45951.418055208334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45951.418055208334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45951.418055208334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45951.418055208334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45951.418055208334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45951.418055208334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45951.418055208334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45951.418055208334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45951.418055208334</v>
      </c>
      <c r="H1141" s="22"/>
      <c r="I1141" s="19" t="str">
        <f>IFERROR(VLOOKUP(D1141,DB!A:F,6,0),"")</f>
        <v/>
      </c>
      <c r="J1141" s="18" t="str">
        <f>IFERROR(VLOOKUP(D1141,DB!A:G,7,0),"")</f>
        <v/>
      </c>
      <c r="K1141" s="47"/>
      <c r="L1141" s="23" t="str">
        <f>IFERROR(VLOOKUP(D1141,DB!A:I,9,0),"")</f>
        <v/>
      </c>
    </row>
  </sheetData>
  <dataValidations count="2">
    <dataValidation allowBlank="1" showInputMessage="1" showErrorMessage="1" sqref="E1" xr:uid="{5914219A-CB83-432D-936A-CC0CB6F3982A}"/>
    <dataValidation type="list" allowBlank="1" showInputMessage="1" showErrorMessage="1" sqref="E2:E11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9"/>
  <sheetViews>
    <sheetView tabSelected="1" workbookViewId="0">
      <selection activeCell="F10" sqref="F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39098</v>
      </c>
      <c r="B2" s="98" t="str">
        <f>IFERROR(VLOOKUP(D2,DB!A:K,11,0),"")</f>
        <v>R4</v>
      </c>
      <c r="C2" s="99">
        <v>1</v>
      </c>
      <c r="D2" s="95" t="s">
        <v>35115</v>
      </c>
      <c r="E2" s="100" t="s">
        <v>38998</v>
      </c>
      <c r="F2" s="101">
        <v>45703.480717592596</v>
      </c>
      <c r="G2" s="102">
        <f ca="1">IFERROR(NOW()-F2,"")</f>
        <v>247.93733761573822</v>
      </c>
      <c r="H2" s="101">
        <v>45703.474768518521</v>
      </c>
      <c r="I2" s="98" t="str">
        <f>IFERROR(VLOOKUP(D2,DB!A:F,6,0),"")</f>
        <v>SCECO</v>
      </c>
      <c r="J2" s="98" t="str">
        <f>IFERROR(VLOOKUP(D2,DB!A:G,7,0),"")</f>
        <v>Dead</v>
      </c>
      <c r="K2" s="103" t="s">
        <v>39099</v>
      </c>
      <c r="L2" s="95" t="str">
        <f>IFERROR(VLOOKUP(D2,DB!A:I,9,0),"")</f>
        <v>Latis</v>
      </c>
    </row>
    <row r="3" spans="1:16" ht="15" customHeight="1">
      <c r="A3" s="121" t="s">
        <v>39100</v>
      </c>
      <c r="B3" s="121" t="str">
        <f>IFERROR(VLOOKUP(D3,DB!A:K,11,0),"")</f>
        <v>R4</v>
      </c>
      <c r="C3" s="122">
        <v>1</v>
      </c>
      <c r="D3" s="95" t="s">
        <v>28415</v>
      </c>
      <c r="E3" s="100" t="s">
        <v>38998</v>
      </c>
      <c r="F3" s="125"/>
      <c r="G3" s="126">
        <f ca="1">IFERROR(NOW()-F3,"")</f>
        <v>45951.418055208334</v>
      </c>
      <c r="H3" s="125">
        <v>45951.361770833333</v>
      </c>
      <c r="I3" s="121" t="str">
        <f>IFERROR(VLOOKUP(D3,DB!A:F,6,0),"")</f>
        <v>SCECO</v>
      </c>
      <c r="J3" s="121" t="str">
        <f>IFERROR(VLOOKUP(D3,DB!A:G,7,0),"")</f>
        <v>Dead</v>
      </c>
      <c r="K3" s="127" t="s">
        <v>39101</v>
      </c>
      <c r="L3" s="123" t="str">
        <f>IFERROR(VLOOKUP(D3,DB!A:I,9,0),"")</f>
        <v>Latis</v>
      </c>
    </row>
    <row r="4" spans="1:16" ht="15" customHeight="1">
      <c r="A4" s="121" t="s">
        <v>39102</v>
      </c>
      <c r="B4" s="121" t="str">
        <f>IFERROR(VLOOKUP(D4,DB!A:K,11,0),"")</f>
        <v>R4</v>
      </c>
      <c r="C4" s="122">
        <v>1</v>
      </c>
      <c r="D4" s="123" t="s">
        <v>36486</v>
      </c>
      <c r="E4" s="100" t="s">
        <v>38998</v>
      </c>
      <c r="F4" s="125">
        <v>45951.399236111109</v>
      </c>
      <c r="G4" s="126">
        <f ca="1">IFERROR(NOW()-F4,"")</f>
        <v>1.8819097225787118E-2</v>
      </c>
      <c r="H4" s="125">
        <v>45951.393472222226</v>
      </c>
      <c r="I4" s="121" t="str">
        <f>IFERROR(VLOOKUP(D4,DB!A:F,6,0),"")</f>
        <v>Generator-SG</v>
      </c>
      <c r="J4" s="121" t="str">
        <f>IFERROR(VLOOKUP(D4,DB!A:G,7,0),"")</f>
        <v>Dead</v>
      </c>
      <c r="K4" s="127"/>
      <c r="L4" s="123" t="str">
        <f>IFERROR(VLOOKUP(D4,DB!A:I,9,0),"")</f>
        <v>Latis</v>
      </c>
    </row>
    <row r="5" spans="1:16" ht="15" customHeight="1">
      <c r="A5" s="121"/>
      <c r="B5" s="121" t="str">
        <f>IFERROR(VLOOKUP(D5,DB!A:K,11,0),"")</f>
        <v/>
      </c>
      <c r="C5" s="122"/>
      <c r="D5" s="95"/>
      <c r="E5" s="100"/>
      <c r="F5" s="125"/>
      <c r="G5" s="126">
        <f ca="1">IFERROR(NOW()-F5,"")</f>
        <v>45951.418055208334</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45951.418055208334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45951.418055208334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45951.418055208334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45951.418055208334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45951.418055208334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45951.418055208334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45951.418055208334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45951.418055208334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45951.418055208334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45951.418055208334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45951.418055208334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45951.418055208334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45951.418055208334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45951.418055208334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45951.418055208334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45951.418055208334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45951.418055208334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45951.418055208334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45951.418055208334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45951.418055208334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45951.418055208334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45951.418055208334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45951.418055208334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45951.418055208334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45951.418055208334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45951.418055208334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45951.418055208334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45951.418055208334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45951.418055208334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45951.418055208334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45951.418055208334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45951.418055208334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45951.418055208334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45951.418055208334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45951.418055208334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45951.418055208334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45951.418055208334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45951.418055208334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45951.418055208334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45951.418055208334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45951.418055208334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45951.418055208334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45951.418055208334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45951.418055208334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45951.418055208334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45951.418055208334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45951.418055208334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45951.418055208334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45951.418055208334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45951.418055208334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45951.418055208334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45951.418055208334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45951.418055208334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45951.418055208334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45951.418055208334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45951.418055208334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45951.418055208334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45951.418055208334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45951.418055208334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45951.418055208334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45951.418055208334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45951.418055208334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45951.418055208334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45951.418055208334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45951.418055208334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45951.418055208334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45951.418055208334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45951.418055208334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45951.418055208334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45951.418055208334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45951.418055208334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45951.418055208334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45951.418055208334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45951.418055208334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45951.418055208334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45951.418055208334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45951.418055208334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45951.418055208334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45951.418055208334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45951.418055208334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45951.418055208334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45951.418055208334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45951.418055208334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45951.418055208334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45951.418055208334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45951.418055208334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45951.418055208334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45951.418055208334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45951.418055208334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45951.418055208334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45951.418055208334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45951.418055208334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45951.418055208334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45951.418055208334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45951.418055208334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45951.418055208334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45951.418055208334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45951.418055208334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45951.418055208334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45951.418055208334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45951.418055208334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45951.418055208334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45951.418055208334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45951.418055208334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45951.418055208334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45951.418055208334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45951.418055208334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45951.418055208334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45951.418055208334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45951.418055208334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45951.418055208334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45951.418055208334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45951.418055208334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45951.418055208334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45951.418055208334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45951.418055208334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45951.418055208334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45951.418055208334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45951.418055208334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45951.418055208334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45951.418055208334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45951.418055208334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45951.418055208334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45951.418055208334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45951.418055208334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45951.418055208334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45951.418055208334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45951.418055208334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45951.418055208334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45951.418055208334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45951.418055208334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45951.418055208334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45951.418055208334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45951.418055208334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45951.418055208334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45951.418055208334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45951.418055208334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45951.418055208334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45951.418055208334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45951.418055208334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45951.418055208334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45951.418055208334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45951.418055208334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45951.418055208334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45951.418055208334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45951.418055208334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45951.418055208334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45951.418055208334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45951.418055208334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45951.418055208334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45951.418055208334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45951.418055208334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45951.418055208334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45951.418055208334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45951.418055208334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45951.418055208334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45951.418055208334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45951.418055208334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45951.418055208334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45951.418055208334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45951.418055208334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45951.418055208334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45951.418055208334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45951.418055208334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45951.418055208334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45951.418055208334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45951.418055208334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45951.418055208334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45951.418055208334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45951.418055208334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45951.418055208334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45951.418055208334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45951.418055208334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45951.418055208334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45951.418055208334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45951.418055208334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45951.418055208334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45951.418055208334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45951.418055208334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45951.418055208334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45951.418055208334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45951.418055208334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45951.418055208334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45951.418055208334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45951.418055208334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45951.418055208334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45951.418055208334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45951.418055208334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45951.418055208334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45951.418055208334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45951.418055208334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45951.418055208334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45951.418055208334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45951.418055208334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45951.418055208334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45951.418055208334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45951.418055208334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45951.418055208334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45951.418055208334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45951.418055208334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45951.418055208334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45951.418055208334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45951.418055208334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45951.418055208334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45951.418055208334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45951.418055208334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45951.418055208334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45951.418055208334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45951.418055208334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45951.418055208334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45951.418055208334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45951.418055208334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45951.418055208334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45951.418055208334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45951.418055208334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45951.418055208334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45951.418055208334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45951.418055208334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45951.418055208334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45951.418055208334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45951.418055208334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45951.418055208334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45951.418055208334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45951.418055208334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45951.418055208334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45951.418055208334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45951.418055208334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45951.418055208334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45951.418055208334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45951.418055208334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45951.418055208334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45951.418055208334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45951.418055208334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45951.418055208334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45951.418055208334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45951.418055208334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45951.418055208334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45951.418055208334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45951.418055208334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45951.418055208334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45951.418055208334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45951.418055208334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45951.418055208334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45951.418055208334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45951.418055208334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45951.418055208334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45951.418055208334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45951.418055208334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45951.418055208334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45951.418055208334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45951.418055208334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45951.418055208334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45951.418055208334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45951.418055208334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45951.418055208334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45951.418055208334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45951.418055208334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45951.418055208334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45951.418055208334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45951.418055208334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45951.418055208334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45951.418055208334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45951.418055208334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45951.418055208334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45951.418055208334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45951.418055208334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45951.418055208334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45951.418055208334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45951.418055208334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45951.418055208334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45951.418055208334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45951.418055208334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45951.418055208334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45951.418055208334</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45951.418055208334</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45951.418055208334</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45951.418055208334</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45951.418055208334</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45951.418055208334</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45951.418055208334</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45951.418055208334</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45951.418055208334</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45951.418055208334</v>
      </c>
      <c r="H288" s="125"/>
      <c r="I288" s="121" t="str">
        <f>IFERROR(VLOOKUP(D288,DB!A:F,6,0),"")</f>
        <v/>
      </c>
      <c r="J288" s="121" t="str">
        <f>IFERROR(VLOOKUP(D288,DB!A:G,7,0),"")</f>
        <v/>
      </c>
      <c r="K288" s="127"/>
      <c r="L288" s="123" t="str">
        <f>IFERROR(VLOOKUP(D288,DB!A:I,9,0),"")</f>
        <v/>
      </c>
    </row>
    <row r="289" spans="1:12" ht="15" customHeight="1">
      <c r="A289" s="128"/>
      <c r="B289" s="128" t="str">
        <f>IFERROR(VLOOKUP(D289,DB!A:K,11,0),"")</f>
        <v/>
      </c>
      <c r="C289" s="129"/>
      <c r="D289" s="130"/>
      <c r="E289" s="131"/>
      <c r="F289" s="132"/>
      <c r="G289" s="133">
        <f ca="1">IFERROR(NOW()-F289,"")</f>
        <v>45951.418055208334</v>
      </c>
      <c r="H289" s="132"/>
      <c r="I289" s="128" t="str">
        <f>IFERROR(VLOOKUP(D289,DB!A:F,6,0),"")</f>
        <v/>
      </c>
      <c r="J289" s="128" t="str">
        <f>IFERROR(VLOOKUP(D289,DB!A:G,7,0),"")</f>
        <v/>
      </c>
      <c r="K289" s="134"/>
      <c r="L289" s="130" t="str">
        <f>IFERROR(VLOOKUP(D289,DB!A:I,9,0),"")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K6" sqref="K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39103</v>
      </c>
      <c r="B2" s="37" t="str">
        <f>IFERROR(VLOOKUP(D2,DB!A:K,11,0),"")</f>
        <v>R5</v>
      </c>
      <c r="C2" s="37">
        <v>3</v>
      </c>
      <c r="D2" s="120" t="s">
        <v>36034</v>
      </c>
      <c r="E2" s="37" t="s">
        <v>38998</v>
      </c>
      <c r="F2" s="38">
        <v>45891.832060185188</v>
      </c>
      <c r="G2" s="146">
        <f ca="1">IFERROR(NOW()-F2,"")</f>
        <v>59.585995023146097</v>
      </c>
      <c r="H2" s="38">
        <v>45891.790393518517</v>
      </c>
      <c r="I2" s="37" t="str">
        <f>IFERROR(VLOOKUP(D2,DB!A:F,6,0),"")</f>
        <v>Generator-SG</v>
      </c>
      <c r="J2" s="37" t="str">
        <f>IFERROR(VLOOKUP(D2,DB!A:G,7,0),"")</f>
        <v>Vandalized</v>
      </c>
      <c r="K2" s="37" t="s">
        <v>39104</v>
      </c>
      <c r="L2" s="37" t="str">
        <f>IFERROR(VLOOKUP(D2,DB!A:I,9,0),"")</f>
        <v>Latis</v>
      </c>
      <c r="M2" s="119"/>
    </row>
    <row r="3" spans="1:13" ht="30.75">
      <c r="A3" s="37" t="s">
        <v>39105</v>
      </c>
      <c r="B3" s="37" t="str">
        <f>IFERROR(VLOOKUP(D3,DB!A:K,11,0),"")</f>
        <v>R5</v>
      </c>
      <c r="C3" s="37">
        <v>1</v>
      </c>
      <c r="D3" s="37" t="s">
        <v>31329</v>
      </c>
      <c r="E3" s="37" t="s">
        <v>39081</v>
      </c>
      <c r="F3" s="38">
        <v>45926.188877314817</v>
      </c>
      <c r="G3" s="146">
        <f t="shared" ref="G3" ca="1" si="0">IFERROR(NOW()-F3,"")</f>
        <v>25.229177893517772</v>
      </c>
      <c r="H3" s="38">
        <v>45926.158159722225</v>
      </c>
      <c r="I3" s="37" t="str">
        <f>IFERROR(VLOOKUP(D3,DB!A:F,6,0),"")</f>
        <v>SCECO</v>
      </c>
      <c r="J3" s="37" t="str">
        <f>IFERROR(VLOOKUP(D3,DB!A:G,7,0),"")</f>
        <v>Good</v>
      </c>
      <c r="K3" s="37" t="s">
        <v>39106</v>
      </c>
      <c r="L3" s="37" t="str">
        <f>IFERROR(VLOOKUP(D3,DB!A:I,9,0),"")</f>
        <v>Latis</v>
      </c>
      <c r="M3" s="119"/>
    </row>
    <row r="4" spans="1:13" ht="30.75">
      <c r="A4" s="37" t="s">
        <v>39107</v>
      </c>
      <c r="B4" s="37" t="str">
        <f>IFERROR(VLOOKUP(D4,DB!A:K,11,0),"")</f>
        <v>R5</v>
      </c>
      <c r="C4" s="37">
        <v>2</v>
      </c>
      <c r="D4" s="37" t="s">
        <v>31193</v>
      </c>
      <c r="E4" s="37" t="s">
        <v>38998</v>
      </c>
      <c r="F4" s="38">
        <v>45944.771574074075</v>
      </c>
      <c r="G4" s="39">
        <f t="shared" ref="G4" ca="1" si="1">IFERROR(NOW()-F4,"")</f>
        <v>6.6464811342593748</v>
      </c>
      <c r="H4" s="38">
        <v>45944.676192129627</v>
      </c>
      <c r="I4" s="37" t="str">
        <f>IFERROR(VLOOKUP(D4,DB!A:F,6,0),"")</f>
        <v>SCECO</v>
      </c>
      <c r="J4" s="37" t="str">
        <f>IFERROR(VLOOKUP(D4,DB!A:G,7,0),"")</f>
        <v>Dead</v>
      </c>
      <c r="K4" s="37" t="s">
        <v>39108</v>
      </c>
      <c r="L4" s="37" t="str">
        <f>IFERROR(VLOOKUP(D4,DB!A:I,9,0),"")</f>
        <v>Latis</v>
      </c>
    </row>
    <row r="5" spans="1:13" ht="30.75">
      <c r="A5" s="159" t="s">
        <v>39109</v>
      </c>
      <c r="B5" s="159" t="str">
        <f>IFERROR(VLOOKUP(D5,DB!A:K,11,0),"")</f>
        <v>R5</v>
      </c>
      <c r="C5" s="159">
        <v>1</v>
      </c>
      <c r="D5" s="159" t="s">
        <v>34781</v>
      </c>
      <c r="E5" s="159" t="s">
        <v>39081</v>
      </c>
      <c r="F5" s="160">
        <v>45948.661111111112</v>
      </c>
      <c r="G5" s="161">
        <f ca="1">IFERROR(NOW()-F5,"")</f>
        <v>2.7569440972220036</v>
      </c>
      <c r="H5" s="160">
        <v>45948.661111111112</v>
      </c>
      <c r="I5" s="159" t="str">
        <f>IFERROR(VLOOKUP(D5,DB!A:F,6,0),"")</f>
        <v>SCECO</v>
      </c>
      <c r="J5" s="159" t="str">
        <f>IFERROR(VLOOKUP(D5,DB!A:G,7,0),"")</f>
        <v>Dead</v>
      </c>
      <c r="K5" s="159" t="s">
        <v>39110</v>
      </c>
      <c r="L5" s="159" t="str">
        <f>IFERROR(VLOOKUP(D5,DB!A:I,9,0),"")</f>
        <v>Latis</v>
      </c>
    </row>
    <row r="6" spans="1:13" ht="15">
      <c r="A6" s="159"/>
      <c r="B6" s="159" t="str">
        <f>IFERROR(VLOOKUP(D6,DB!A:K,11,0),"")</f>
        <v/>
      </c>
      <c r="C6" s="159"/>
      <c r="D6" s="159"/>
      <c r="E6" s="159"/>
      <c r="F6" s="160"/>
      <c r="G6" s="161">
        <f ca="1">IFERROR(NOW()-F6,"")</f>
        <v>45951.418055208334</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45951.418055208334</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45951.418055208334</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45951.418055208334</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45951.418055208334</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45951.418055208334</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45951.418055208334</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45951.418055208334</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45951.418055208334</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45951.418055208334</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45951.418055208334</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45951.418055208334</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45951.418055208334</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45951.418055208334</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45951.418055208334</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45951.418055208334</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45951.418055208334</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45951.418055208334</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45951.418055208334</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45951.418055208334</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45951.418055208334</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45951.418055208334</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45951.418055208334</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45951.418055208334</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45951.418055208334</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45951.418055208334</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45951.418055208334</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45951.418055208334</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45951.418055208334</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45951.418055208334</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45951.418055208334</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45951.418055208334</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45951.418055208334</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45951.418055208334</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45951.418055208334</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45951.418055208334</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45951.418055208334</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45951.418055208334</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45951.418055208334</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45951.418055208334</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45951.418055208334</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45951.418055208334</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45951.418055208334</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45951.418055208334</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45951.418055208334</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45951.418055208334</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45951.418055208334</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45951.418055208334</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45951.418055208334</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45951.418055208334</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45951.418055208334</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45951.418055208334</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45951.418055208334</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45951.418055208334</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45951.418055208334</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45951.418055208334</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45951.418055208334</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45951.418055208334</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45951.418055208334</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45951.418055208334</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45951.418055208334</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45951.418055208334</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45951.418055208334</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45951.418055208334</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45951.418055208334</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45951.418055208334</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45951.418055208334</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45951.418055208334</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45951.418055208334</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45951.418055208334</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45951.418055208334</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45951.418055208334</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45951.418055208334</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45951.418055208334</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45951.418055208334</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45951.418055208334</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45951.418055208334</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45951.418055208334</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45951.418055208334</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45951.418055208334</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45951.418055208334</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45951.418055208334</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45951.418055208334</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45951.418055208334</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45951.418055208334</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45951.418055208334</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45951.418055208334</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45951.418055208334</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45951.418055208334</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45951.418055208334</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45951.418055208334</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45951.418055208334</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45951.418055208334</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45951.418055208334</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45951.418055208334</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45951.418055208334</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45951.418055208334</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45951.418055208334</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45951.418055208334</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45951.418055208334</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45951.418055208334</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45951.418055208334</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45951.418055208334</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45951.418055208334</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45951.418055208334</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45951.418055208334</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45951.418055208334</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45951.418055208334</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45951.418055208334</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45951.418055208334</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45951.418055208334</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45951.418055208334</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45951.418055208334</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45951.418055208334</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45951.418055208334</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45951.418055208334</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45951.418055208334</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45951.418055208334</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45951.418055208334</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45951.418055208334</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45951.418055208334</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45951.418055208334</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45951.418055208334</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45951.418055208334</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45951.418055208334</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45951.418055208334</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45951.418055208334</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45951.418055208334</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45951.418055208334</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45951.418055208334</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45951.418055208334</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45951.418055208334</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45951.418055208334</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45951.418055208334</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45951.418055208334</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45951.418055208334</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45951.418055208334</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45951.418055208334</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45951.418055208334</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45951.418055208334</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45951.418055208334</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45951.418055208334</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45951.418055208334</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45951.418055208334</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45951.418055208334</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45951.418055208334</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45951.418055208334</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45951.418055208334</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45951.418055208334</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45951.418055208334</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45951.418055208334</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45951.418055208334</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45951.418055208334</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45951.418055208334</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45951.418055208334</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45951.418055208334</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45951.418055208334</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45951.418055208334</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45951.418055208334</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45951.418055208334</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45951.418055208334</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45951.418055208334</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45951.418055208334</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45951.418055208334</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45951.418055208334</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45951.418055208334</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45951.418055208334</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45951.418055208334</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45951.418055208334</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45951.418055208334</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45951.418055208334</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45951.418055208334</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45951.418055208334</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45951.418055208334</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45951.418055208334</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45951.418055208334</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45951.418055208334</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45951.418055208334</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45951.418055208334</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45951.418055208334</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45951.418055208334</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45951.418055208334</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45951.418055208334</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45951.418055208334</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45951.418055208334</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45951.418055208334</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45951.418055208334</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45951.418055208334</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45951.418055208334</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45951.418055208334</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45951.418055208334</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45951.418055208334</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45951.418055208334</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45951.418055208334</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45951.418055208334</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45951.418055208334</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45951.418055208334</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45951.418055208334</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45951.418055208334</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45951.418055208334</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45951.418055208334</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45951.418055208334</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45951.418055208334</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45951.418055208334</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45951.418055208334</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45951.418055208334</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45951.418055208334</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45951.418055208334</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45951.418055208334</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45951.418055208334</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45951.418055208334</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45951.418055208334</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45951.418055208334</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45951.418055208334</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45951.418055208334</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45951.418055208334</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45951.418055208334</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45951.418055208334</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45951.418055208334</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45951.418055208334</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45951.418055208334</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45951.418055208334</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45951.418055208334</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45951.418055208334</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45951.418055208334</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45951.418055208334</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45951.418055208334</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45951.418055208334</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45951.418055208334</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45951.418055208334</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45951.418055208334</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45951.418055208334</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45951.418055208334</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45951.418055208334</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45951.418055208334</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45951.418055208334</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45951.418055208334</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45951.418055208334</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45951.418055208334</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45951.418055208334</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45951.418055208334</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45951.418055208334</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45951.418055208334</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45951.418055208334</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45951.418055208334</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45951.418055208334</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45951.418055208334</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45951.418055208334</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45951.418055208334</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45951.418055208334</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45951.418055208334</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45951.418055208334</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45951.418055208334</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45951.418055208334</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45951.418055208334</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45951.418055208334</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45951.418055208334</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45951.418055208334</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45951.418055208334</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45951.418055208334</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45951.418055208334</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45951.418055208334</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45951.418055208334</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45951.418055208334</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45951.418055208334</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45951.418055208334</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45951.418055208334</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45951.418055208334</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45951.418055208334</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45951.418055208334</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45951.418055208334</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45951.418055208334</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45951.418055208334</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45951.418055208334</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45951.418055208334</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45951.418055208334</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45951.418055208334</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45951.418055208334</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45951.418055208334</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45951.418055208334</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45951.418055208334</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45951.418055208334</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45951.418055208334</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45951.418055208334</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45951.418055208334</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45951.418055208334</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45951.418055208334</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45951.418055208334</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45951.418055208334</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45951.418055208334</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45951.418055208334</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45951.418055208334</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45951.418055208334</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45951.418055208334</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45951.418055208334</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45951.418055208334</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45951.418055208334</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45951.418055208334</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45951.418055208334</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45951.418055208334</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45951.418055208334</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45951.418055208334</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45951.418055208334</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45951.418055208334</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45951.418055208334</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45951.418055208334</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45951.418055208334</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45951.418055208334</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45951.418055208334</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45951.418055208334</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45951.418055208334</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45951.418055208334</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45951.418055208334</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45951.418055208334</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45951.418055208334</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45951.418055208334</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45951.418055208334</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45951.418055208334</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45951.418055208334</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45951.418055208334</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45951.418055208334</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45951.418055208334</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45951.418055208334</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45951.418055208334</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45951.418055208334</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45951.418055208334</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45951.418055208334</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45951.418055208334</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45951.418055208334</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45951.418055208334</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45951.418055208334</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45951.418055208334</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45951.418055208334</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45951.418055208334</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45951.418055208334</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45951.418055208334</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45951.418055208334</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45951.418055208334</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45951.418055208334</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45951.418055208334</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45951.418055208334</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45951.418055208334</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45951.418055208334</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45951.418055208334</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45951.418055208334</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45951.418055208334</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45951.418055208334</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45951.418055208334</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45951.418055208334</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45951.418055208334</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45951.418055208334</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45951.418055208334</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45951.418055208334</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45951.418055208334</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45951.418055208334</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45951.418055208334</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45951.418055208334</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45951.418055208334</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45951.418055208334</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45951.418055208334</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45951.418055208334</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45951.418055208334</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45951.418055208334</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45951.418055208334</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45951.418055208334</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45951.418055208334</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45951.418055208334</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45951.418055208334</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45951.418055208334</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45951.418055208334</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45951.418055208334</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45951.418055208334</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45951.418055208334</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45951.418055208334</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45951.418055208334</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45951.418055208334</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45951.418055208334</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45951.418055208334</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45951.418055208334</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45951.418055208334</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45951.418055208334</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45951.418055208334</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45951.418055208334</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45951.418055208334</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45951.418055208334</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45951.418055208334</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45951.418055208334</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45951.418055208334</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45951.418055208334</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45951.418055208334</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45951.418055208334</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45951.418055208334</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45951.418055208334</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45951.418055208334</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45951.418055208334</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45951.418055208334</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45951.418055208334</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45951.418055208334</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45951.418055208334</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45951.418055208334</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45951.418055208334</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45951.418055208334</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45951.418055208334</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45951.418055208334</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45951.418055208334</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45951.418055208334</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45951.418055208334</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45951.418055208334</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45951.418055208334</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45951.418055208334</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45951.418055208334</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45951.418055208334</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45951.418055208334</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45951.418055208334</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45951.418055208334</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45951.418055208334</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45951.418055208334</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45951.418055208334</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45951.418055208334</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45951.418055208334</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45951.418055208334</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45951.418055208334</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45951.418055208334</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45951.418055208334</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45951.418055208334</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45951.418055208334</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45951.418055208334</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45951.418055208334</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45951.418055208334</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45951.418055208334</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45951.418055208334</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45951.418055208334</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45951.418055208334</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45951.418055208334</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45951.418055208334</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45951.418055208334</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45951.418055208334</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45951.418055208334</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45951.418055208334</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45951.418055208334</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45951.418055208334</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45951.418055208334</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45951.418055208334</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45951.418055208334</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45951.418055208334</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45951.418055208334</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45951.418055208334</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45951.418055208334</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45951.418055208334</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45951.418055208334</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45951.418055208334</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45951.418055208334</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45951.418055208334</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45951.418055208334</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45951.418055208334</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45951.418055208334</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45951.418055208334</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45951.418055208334</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45951.418055208334</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45951.418055208334</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45951.418055208334</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45951.418055208334</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45951.418055208334</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45951.418055208334</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45951.418055208334</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45951.418055208334</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45951.418055208334</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45951.418055208334</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45951.418055208334</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45951.418055208334</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45951.418055208334</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45951.418055208334</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45951.418055208334</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45951.418055208334</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45951.418055208334</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45951.418055208334</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45951.418055208334</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45951.418055208334</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45951.418055208334</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45951.418055208334</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45951.418055208334</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45951.418055208334</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45951.418055208334</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45951.418055208334</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45951.418055208334</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45951.418055208334</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45951.418055208334</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45951.418055208334</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45951.418055208334</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45951.418055208334</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45951.418055208334</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45951.418055208334</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45951.418055208334</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45951.418055208334</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45951.418055208334</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45951.418055208334</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45951.418055208334</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45951.418055208334</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45951.418055208334</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45951.418055208334</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45951.418055208334</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45951.418055208334</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45951.418055208334</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45951.418055208334</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45951.418055208334</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45951.418055208334</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45951.418055208334</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45951.418055208334</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45951.418055208334</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45951.418055208334</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45951.418055208334</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45951.418055208334</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45951.418055208334</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45951.418055208334</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45951.418055208334</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45951.418055208334</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45951.418055208334</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45951.418055208334</v>
      </c>
      <c r="H523" s="160"/>
      <c r="I523" s="159" t="str">
        <f>IFERROR(VLOOKUP(D523,DB!A:F,6,0),"")</f>
        <v/>
      </c>
      <c r="J523" s="159" t="str">
        <f>IFERROR(VLOOKUP(D523,DB!A:G,7,0),"")</f>
        <v/>
      </c>
      <c r="K523" s="159"/>
      <c r="L523" s="159" t="str">
        <f>IFERROR(VLOOKUP(D523,DB!A:I,9,0),"")</f>
        <v/>
      </c>
    </row>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33" ht="15"/>
    <row r="634" ht="15"/>
    <row r="636" ht="15"/>
    <row r="637" ht="15"/>
    <row r="638" ht="15"/>
    <row r="639" ht="15"/>
    <row r="641" ht="15"/>
    <row r="642" ht="15"/>
    <row r="649" ht="15"/>
    <row r="650" ht="15"/>
    <row r="651" ht="15"/>
    <row r="652" ht="15"/>
    <row r="653" ht="15"/>
    <row r="654" ht="15"/>
    <row r="657" ht="15"/>
    <row r="658" ht="15"/>
    <row r="659" ht="15"/>
    <row r="660" ht="15"/>
    <row r="661" ht="15"/>
    <row r="662" ht="15"/>
    <row r="663" ht="15"/>
    <row r="664" ht="15"/>
    <row r="665" ht="15"/>
    <row r="666" ht="15"/>
    <row r="667" ht="15"/>
    <row r="668"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4" ht="15"/>
    <row r="725" ht="15"/>
    <row r="762" ht="15"/>
    <row r="763" ht="15"/>
    <row r="764" ht="15"/>
    <row r="765" ht="15"/>
    <row r="766" ht="15"/>
    <row r="767" ht="15"/>
    <row r="768" ht="15"/>
    <row r="769" ht="15"/>
    <row r="770" ht="15"/>
    <row r="771"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2" ht="15"/>
    <row r="853" ht="15"/>
    <row r="854" ht="15"/>
    <row r="856" ht="15"/>
    <row r="857"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90" ht="15"/>
    <row r="891" ht="15"/>
    <row r="1061" ht="15"/>
    <row r="1062" ht="15"/>
    <row r="1063" ht="15"/>
    <row r="1064" ht="15"/>
    <row r="1065" ht="15"/>
    <row r="1066" ht="15"/>
    <row r="1072" ht="15"/>
    <row r="1073" ht="15"/>
    <row r="1074" ht="15"/>
    <row r="1075" ht="15"/>
    <row r="1076" ht="15"/>
    <row r="1077" ht="15"/>
    <row r="1078"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6" ht="15"/>
    <row r="1137" ht="15"/>
    <row r="1139" ht="15"/>
    <row r="1140" ht="15"/>
    <row r="1141" ht="15"/>
    <row r="1142" ht="15"/>
    <row r="1143" ht="15"/>
    <row r="1144" ht="15"/>
    <row r="1145" ht="15"/>
    <row r="1147" ht="15"/>
    <row r="1148" ht="15"/>
    <row r="1149"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43" ht="15"/>
    <row r="1244"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7" ht="15"/>
    <row r="1268" ht="15"/>
    <row r="1269" ht="15"/>
    <row r="1270" ht="15"/>
    <row r="1271" ht="15"/>
    <row r="1272" ht="15"/>
    <row r="1273" ht="15"/>
    <row r="1274" ht="15"/>
    <row r="1275" ht="15"/>
    <row r="1276" ht="15"/>
    <row r="1284" ht="15"/>
    <row r="1285" ht="15"/>
    <row r="1288" ht="15"/>
    <row r="1289" ht="15"/>
    <row r="1290" ht="15"/>
    <row r="1291" ht="15"/>
    <row r="1292" ht="15"/>
    <row r="1293" ht="15"/>
    <row r="1294" ht="15"/>
    <row r="1295" ht="15"/>
    <row r="1298" ht="15"/>
    <row r="1299" ht="15"/>
    <row r="1300" ht="15"/>
    <row r="1301" ht="15"/>
    <row r="1302" ht="15"/>
    <row r="1303" ht="15"/>
    <row r="1304" ht="15"/>
    <row r="1305" ht="15"/>
    <row r="1306" ht="15"/>
    <row r="1307" ht="15"/>
    <row r="1308" ht="15"/>
    <row r="1309" ht="15"/>
    <row r="1311" ht="15"/>
    <row r="1312" ht="15"/>
    <row r="1313" ht="15"/>
    <row r="1316" ht="15"/>
    <row r="1318" ht="15"/>
    <row r="1320" ht="15"/>
    <row r="1323" ht="15"/>
    <row r="1324" ht="15"/>
    <row r="1325" ht="15"/>
    <row r="1327" ht="15"/>
    <row r="1329" ht="15"/>
    <row r="1330" ht="15"/>
    <row r="1331" ht="15"/>
    <row r="1332" ht="15"/>
    <row r="1334" ht="15"/>
  </sheetData>
  <dataValidations count="2">
    <dataValidation allowBlank="1" showInputMessage="1" showErrorMessage="1" sqref="E1" xr:uid="{920C6338-E771-4DAE-8C89-92A9093EA4DE}"/>
    <dataValidation type="list" allowBlank="1" showInputMessage="1" showErrorMessage="1" sqref="E2:E5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45951.418055208334</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45951.418055208334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45951.418055208334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45951.418055208334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45951.418055208334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45951.418055208334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45951.418055208334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45951.418055208334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45951.418055208334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45951.418055208334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45951.418055208334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45951.418055208334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45951.418055208334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45951.418055208334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45951.418055208334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45951.418055208334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45951.418055208334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45951.418055208334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45951.418055208334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45951.418055208334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45951.418055208334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45951.418055208334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45951.418055208334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45951.418055208334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45951.418055208334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45951.418055208334</v>
      </c>
      <c r="H27" s="109"/>
      <c r="I27" s="105" t="str">
        <f>IFERROR(VLOOKUP(D27,DB!A:F,6,0),"")</f>
        <v/>
      </c>
      <c r="J27" s="104" t="str">
        <f>IFERROR(VLOOKUP(D27,DB!A:G,7,0),"")</f>
        <v/>
      </c>
      <c r="K27" s="110"/>
      <c r="L27" s="111"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2025-10-21T07:03:35Z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