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18" documentId="13_ncr:1_{F6CB121F-512D-4AA6-A0C1-0FB36C537598}" xr6:coauthVersionLast="47" xr6:coauthVersionMax="47" xr10:uidLastSave="{78C9630E-2219-4187-AB91-CCF0581BB19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<sst xmlns="http://schemas.openxmlformats.org/spreadsheetml/2006/main" count="178604" uniqueCount="39085">
  <si>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</si>
  <si>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</si>
  <si>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</si>
  <si>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</si>
  <si>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</si>
  <si>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</si>
  <si>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</si>
  <si>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</si>
  <si>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</si>
  <si>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</si>
  <si>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</si>
  <si>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</si>
  <si>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</si>
  <si>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</si>
  <si>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</si>
  <si>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</si>
  <si>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</si>
  <si>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</si>
  <si>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</si>
  <si>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</si>
  <si>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</si>
  <si>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</si>
  <si>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</si>
  <si>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</si>
  <si>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</si>
  <si>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</si>
  <si>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</si>
  <si>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</si>
  <si>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</si>
  <si>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</si>
  <si>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</si>
  <si>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</si>
  <si>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</si>
  <si>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</si>
  <si>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</si>
  <si>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</si>
  <si>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</si>
  <si>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</si>
  <si>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</si>
  <si>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</si>
  <si>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</si>
  <si>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</si>
  <si>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</si>
  <si>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</si>
  <si>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</si>
  <si>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</si>
  <si>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</si>
  <si>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</si>
  <si>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</si>
  <si>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</si>
  <si>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</si>
  <si>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</si>
  <si>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</si>
  <si>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</si>
  <si>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</si>
  <si>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</si>
  <si>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</si>
  <si>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</si>
  <si>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</si>
  <si>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</si>
  <si>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</si>
  <si>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</si>
  <si>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</si>
  <si>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</si>
  <si>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</si>
  <si>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</si>
  <si>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</si>
  <si>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</si>
  <si>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</si>
  <si>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</si>
  <si>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</si>
  <si>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</si>
  <si>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</si>
  <si>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</si>
  <si>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</si>
  <si>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</si>
  <si>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</si>
  <si>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</si>
  <si>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</si>
  <si>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</si>
  <si>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</si>
  <si>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</si>
  <si>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</si>
  <si>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</si>
  <si>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</si>
  <si>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</si>
  <si>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</si>
  <si>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</si>
  <si>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</si>
  <si>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</si>
  <si>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</si>
  <si>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</si>
  <si>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</si>
  <si>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</si>
  <si>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</si>
  <si>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</si>
  <si>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</si>
  <si>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</si>
  <si>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</si>
  <si>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</si>
  <si>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</si>
  <si>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</si>
  <si>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</si>
  <si>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</si>
  <si>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</si>
  <si>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</si>
  <si>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</si>
  <si>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</si>
  <si>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</si>
  <si>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</si>
  <si>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</si>
  <si>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</si>
  <si>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</si>
  <si>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</si>
  <si>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</si>
  <si>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</si>
  <si>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</si>
  <si>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</si>
  <si>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</si>
  <si>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</si>
  <si>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</si>
  <si>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</si>
  <si>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</si>
  <si>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</si>
  <si>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</si>
  <si>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</si>
  <si>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</si>
  <si>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</si>
  <si>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</si>
  <si>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</si>
  <si>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</si>
  <si>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</si>
  <si>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</si>
  <si>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</si>
  <si>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</si>
  <si>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</si>
  <si>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</si>
  <si>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</si>
  <si>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</si>
  <si>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</si>
  <si>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</si>
  <si>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</si>
  <si>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</si>
  <si>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</si>
  <si>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</si>
  <si>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</si>
  <si>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</si>
  <si>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</si>
  <si>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</si>
  <si>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</si>
  <si>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</si>
  <si>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</si>
  <si>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</si>
  <si>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</si>
  <si>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</si>
  <si>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</si>
  <si>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</si>
  <si>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</si>
  <si>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</si>
  <si>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</si>
  <si>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</si>
  <si>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</si>
  <si>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</si>
  <si>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</si>
  <si>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</si>
  <si>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</si>
  <si>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</si>
  <si>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</si>
  <si>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</si>
  <si>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</si>
  <si>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</si>
  <si>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</si>
  <si>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</si>
  <si>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</si>
  <si>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</si>
  <si>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</si>
  <si>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</si>
  <si>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</si>
  <si>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</si>
  <si>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</si>
  <si>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</si>
  <si>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</si>
  <si>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</si>
  <si>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</si>
  <si>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</si>
  <si>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</si>
  <si>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</si>
  <si>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</si>
  <si>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</si>
  <si>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</si>
  <si>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</si>
  <si>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</si>
  <si>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</si>
  <si>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</si>
  <si>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</si>
  <si>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</si>
  <si>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</si>
  <si>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</si>
  <si>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</si>
  <si>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</si>
  <si>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</si>
  <si>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</si>
  <si>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</si>
  <si>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</si>
  <si>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</si>
  <si>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</si>
  <si>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</si>
  <si>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</si>
  <si>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</si>
  <si>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</si>
  <si>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</si>
  <si>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</si>
  <si>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</si>
  <si>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</si>
  <si>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</si>
  <si>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</si>
  <si>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</si>
  <si>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</si>
  <si>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</si>
  <si>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</si>
  <si>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</si>
  <si>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</si>
  <si>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</si>
  <si>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</si>
  <si>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</si>
  <si>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</si>
  <si>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</si>
  <si>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</si>
  <si>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</si>
  <si>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</si>
  <si>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</si>
  <si>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</si>
  <si>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</si>
  <si>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</si>
  <si>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</si>
  <si>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</si>
  <si>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</si>
  <si>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</si>
  <si>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</si>
  <si>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</si>
  <si>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</si>
  <si>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</si>
  <si>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</si>
  <si>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</si>
  <si>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</si>
  <si>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</si>
  <si>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</si>
  <si>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</si>
  <si>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</si>
  <si>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</si>
  <si>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</si>
  <si>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</si>
  <si>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</si>
  <si>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</si>
  <si>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</si>
  <si>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</si>
  <si>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</si>
  <si>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</si>
  <si>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</si>
  <si>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</si>
  <si>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</si>
  <si>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</si>
  <si>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</si>
  <si>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</si>
  <si>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</si>
  <si>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</si>
  <si>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</si>
  <si>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</si>
  <si>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</si>
  <si>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</si>
  <si>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</si>
  <si>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</si>
  <si>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</si>
  <si>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</si>
  <si>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</si>
  <si>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</si>
  <si>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</si>
  <si>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</si>
  <si>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</si>
  <si>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</si>
  <si>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</si>
  <si>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</si>
  <si>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</si>
  <si>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</si>
  <si>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</si>
  <si>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</si>
  <si>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</si>
  <si>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</si>
  <si>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</si>
  <si>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</si>
  <si>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</si>
  <si>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</si>
  <si>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</si>
  <si>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</si>
  <si>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</si>
  <si>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</si>
  <si>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</si>
  <si>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</si>
  <si>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</si>
  <si>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</si>
  <si>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</si>
  <si>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</si>
  <si>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</si>
  <si>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</si>
  <si>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</si>
  <si>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</si>
  <si>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</si>
  <si>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</si>
  <si>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</si>
  <si>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</si>
  <si>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</si>
  <si>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</si>
  <si>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</si>
  <si>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</si>
  <si>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</si>
  <si>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</si>
  <si>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</si>
  <si>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</si>
  <si>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</si>
  <si>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</si>
  <si>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</si>
  <si>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</si>
  <si>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</si>
  <si>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</si>
  <si>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</si>
  <si>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</si>
  <si>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</si>
  <si>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</si>
  <si>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</si>
  <si>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</si>
  <si>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</si>
  <si>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</si>
  <si>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</si>
  <si>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</si>
  <si>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</si>
  <si>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</si>
  <si>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</si>
  <si>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</si>
  <si>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</si>
  <si>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</si>
  <si>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</si>
  <si>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</si>
  <si>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</si>
  <si>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</si>
  <si>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</si>
  <si>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</si>
  <si>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</si>
  <si>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</si>
  <si>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</si>
  <si>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</si>
  <si>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</si>
  <si>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</si>
  <si>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</si>
  <si>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</si>
  <si>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</si>
  <si>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</si>
  <si>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</si>
  <si>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</si>
  <si>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</si>
  <si>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</si>
  <si>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</si>
  <si>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</si>
  <si>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</si>
  <si>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</si>
  <si>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</si>
  <si>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</si>
  <si>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</si>
  <si>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</si>
  <si>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</si>
  <si>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</si>
  <si>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</si>
  <si>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</si>
  <si>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</si>
  <si>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</si>
  <si>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</si>
  <si>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</si>
  <si>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</si>
  <si>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</si>
  <si>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</si>
  <si>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</si>
  <si>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</si>
  <si>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</si>
  <si>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</si>
  <si>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</si>
  <si>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</si>
  <si>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</si>
  <si>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</si>
  <si>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</si>
  <si>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</si>
  <si>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</si>
  <si>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</si>
  <si>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</si>
  <si>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</si>
  <si>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</si>
  <si>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</si>
  <si>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</si>
  <si>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</si>
  <si>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</si>
  <si>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</si>
  <si>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</si>
  <si>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</si>
  <si>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</si>
  <si>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</si>
  <si>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</si>
  <si>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</si>
  <si>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</si>
  <si>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</si>
  <si>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</si>
  <si>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</si>
  <si>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</si>
  <si>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</si>
  <si>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</si>
  <si>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</si>
  <si>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</si>
  <si>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</si>
  <si>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</si>
  <si>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</si>
  <si>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</si>
  <si>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</si>
  <si>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</si>
  <si>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</si>
  <si>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</si>
  <si>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</si>
  <si>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</si>
  <si>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</si>
  <si>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</si>
  <si>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</si>
  <si>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</si>
  <si>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</si>
  <si>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</si>
  <si>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</si>
  <si>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</si>
  <si>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</si>
  <si>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</si>
  <si>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</si>
  <si>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</si>
  <si>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</si>
  <si>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</si>
  <si>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</si>
  <si>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</si>
  <si>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</si>
  <si>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</si>
  <si>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</si>
  <si>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</si>
  <si>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</si>
  <si>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</si>
  <si>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</si>
  <si>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</si>
  <si>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</si>
  <si>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</si>
  <si>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</si>
  <si>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</si>
  <si>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</si>
  <si>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</si>
  <si>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</si>
  <si>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</si>
  <si>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</si>
  <si>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</si>
  <si>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</si>
  <si>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</si>
  <si>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</si>
  <si>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</si>
  <si>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</si>
  <si>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</si>
  <si>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</si>
  <si>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</si>
  <si>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</si>
  <si>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</si>
  <si>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</si>
  <si>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</si>
  <si>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</si>
  <si>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</si>
  <si>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</si>
  <si>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</si>
  <si>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</si>
  <si>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</si>
  <si>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</si>
  <si>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</si>
  <si>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</si>
  <si>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</si>
  <si>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</si>
  <si>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</si>
  <si>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</si>
  <si>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</si>
  <si>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</si>
  <si>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</si>
  <si>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</si>
  <si>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</si>
  <si>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</si>
  <si>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</si>
  <si>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</si>
  <si>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</si>
  <si>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</si>
  <si>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</si>
  <si>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</si>
  <si>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</si>
  <si>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</si>
  <si>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</si>
  <si>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</si>
  <si>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</si>
  <si>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</si>
  <si>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</si>
  <si>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</si>
  <si>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</si>
  <si>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</si>
  <si>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</si>
  <si>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</si>
  <si>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</si>
  <si>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</si>
  <si>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</si>
  <si>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</si>
  <si>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</si>
  <si>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</si>
  <si>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</si>
  <si>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</si>
  <si>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</si>
  <si>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</si>
  <si>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</si>
  <si>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</si>
  <si>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</si>
  <si>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</si>
  <si>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</si>
  <si>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</si>
  <si>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</si>
  <si>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</si>
  <si>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</si>
  <si>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</si>
  <si>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</si>
  <si>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</si>
  <si>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</si>
  <si>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</si>
  <si>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</si>
  <si>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</si>
  <si>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</si>
  <si>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</si>
  <si>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</si>
  <si>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</si>
  <si>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</si>
  <si>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</si>
  <si>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</si>
  <si>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</si>
  <si>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</si>
  <si>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</si>
  <si>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</si>
  <si>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</si>
  <si>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</si>
  <si>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</si>
  <si>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</si>
  <si>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</si>
  <si>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</si>
  <si>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</si>
  <si>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</si>
  <si>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</si>
  <si>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</si>
  <si>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</si>
  <si>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</si>
  <si>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</si>
  <si>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</si>
  <si>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</si>
  <si>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</si>
  <si>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</si>
  <si>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</si>
  <si>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</si>
  <si>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</si>
  <si>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</si>
  <si>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</si>
  <si>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</si>
  <si>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</si>
  <si>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</si>
  <si>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</si>
  <si>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</si>
  <si>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</si>
  <si>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</si>
  <si>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</si>
  <si>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</si>
  <si>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</si>
  <si>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</si>
  <si>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</si>
  <si>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</si>
  <si>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</si>
  <si>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</si>
  <si>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</si>
  <si>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</si>
  <si>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</si>
  <si>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</si>
  <si>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</si>
  <si>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</si>
  <si>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</si>
  <si>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</si>
  <si>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</si>
  <si>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</si>
  <si>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</si>
  <si>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</si>
  <si>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</si>
  <si>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</si>
  <si>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</si>
  <si>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</si>
  <si>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</si>
  <si>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</si>
  <si>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</si>
  <si>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</si>
  <si>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</si>
  <si>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</si>
  <si>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</si>
  <si>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</si>
  <si>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</si>
  <si>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</si>
  <si>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</si>
  <si>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</si>
  <si>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</si>
  <si>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</si>
  <si>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</si>
  <si>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</si>
  <si>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</si>
  <si>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</si>
  <si>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</si>
  <si>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</si>
  <si>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</si>
  <si>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</si>
  <si>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</si>
  <si>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</si>
  <si>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</si>
  <si>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</si>
  <si>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</si>
  <si>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</si>
  <si>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</si>
  <si>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</si>
  <si>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</si>
  <si>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</si>
  <si>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</si>
  <si>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</si>
  <si>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</si>
  <si>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</si>
  <si>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</si>
  <si>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</si>
  <si>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</si>
  <si>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</si>
  <si>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</si>
  <si>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</si>
  <si>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</si>
  <si>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</si>
  <si>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</si>
  <si>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</si>
  <si>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</si>
  <si>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</si>
  <si>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</si>
  <si>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</si>
  <si>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</si>
  <si>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</si>
  <si>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</si>
  <si>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</si>
  <si>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</si>
  <si>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</si>
  <si>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</si>
  <si>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</si>
  <si>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</si>
  <si>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</si>
  <si>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</si>
  <si>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</si>
  <si>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</si>
  <si>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</si>
  <si>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</si>
  <si>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</si>
  <si>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</si>
  <si>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</si>
  <si>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</si>
  <si>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</si>
  <si>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</si>
  <si>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</si>
  <si>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</si>
  <si>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</si>
  <si>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</si>
  <si>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</si>
  <si>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</si>
  <si>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</si>
  <si>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</si>
  <si>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</si>
  <si>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</si>
  <si>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</si>
  <si>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</si>
  <si>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</si>
  <si>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</si>
  <si>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</si>
  <si>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</si>
  <si>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</si>
  <si>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</si>
  <si>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</si>
  <si>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</si>
  <si>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</si>
  <si>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</si>
  <si>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</si>
  <si>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</si>
  <si>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</si>
  <si>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</si>
  <si>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</si>
  <si>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</si>
  <si>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</si>
  <si>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</si>
  <si>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</si>
  <si>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</si>
  <si>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</si>
  <si>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</si>
  <si>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</si>
  <si>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</si>
  <si>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</si>
  <si>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</si>
  <si>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</si>
  <si>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</si>
  <si>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</si>
  <si>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</si>
  <si>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</si>
  <si>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</si>
  <si>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</si>
  <si>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</si>
  <si>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</si>
  <si>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</si>
  <si>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</si>
  <si>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</si>
  <si>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</si>
  <si>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</si>
  <si>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</si>
  <si>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</si>
  <si>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</si>
  <si>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</si>
  <si>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</si>
  <si>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</si>
  <si>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</si>
  <si>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</si>
  <si>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</si>
  <si>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</si>
  <si>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</si>
  <si>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</si>
  <si>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</si>
  <si>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</si>
  <si>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</si>
  <si>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</si>
  <si>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</si>
  <si>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</si>
  <si>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</si>
  <si>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</si>
  <si>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</si>
  <si>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</si>
  <si>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</si>
  <si>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</si>
  <si>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</si>
  <si>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</si>
  <si>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</si>
  <si>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</si>
  <si>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</si>
  <si>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</si>
  <si>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</si>
  <si>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</si>
  <si>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</si>
  <si>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</si>
  <si>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</si>
  <si>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</si>
  <si>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</si>
  <si>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</si>
  <si>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</si>
  <si>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</si>
  <si>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</si>
  <si>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</si>
  <si>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</si>
  <si>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</si>
  <si>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</si>
  <si>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</si>
  <si>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</si>
  <si>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</si>
  <si>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</si>
  <si>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</si>
  <si>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</si>
  <si>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</si>
  <si>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</si>
  <si>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</si>
  <si>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</si>
  <si>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</si>
  <si>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</si>
  <si>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</si>
  <si>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</si>
  <si>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</si>
  <si>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</si>
  <si>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</si>
  <si>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</si>
  <si>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</si>
  <si>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</si>
  <si>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</si>
  <si>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</si>
  <si>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</si>
  <si>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</si>
  <si>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</si>
  <si>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</si>
  <si>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</si>
  <si>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</si>
  <si>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</si>
  <si>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</si>
  <si>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</si>
  <si>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</si>
  <si>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</si>
  <si>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</si>
  <si>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</si>
  <si>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</si>
  <si>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</si>
  <si>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</si>
  <si>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</si>
  <si>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</si>
  <si>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</si>
  <si>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</si>
  <si>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</si>
  <si>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</si>
  <si>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</si>
  <si>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</si>
  <si>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</si>
  <si>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</si>
  <si>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</si>
  <si>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</si>
  <si>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</si>
  <si>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</si>
  <si>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</si>
  <si>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</si>
  <si>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</si>
  <si>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</si>
  <si>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</si>
  <si>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</si>
  <si>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</si>
  <si>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</si>
  <si>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</si>
  <si>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</si>
  <si>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</si>
  <si>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</si>
  <si>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</si>
  <si>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</si>
  <si>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</si>
  <si>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</si>
  <si>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</si>
  <si>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</si>
  <si>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</si>
  <si>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</si>
  <si>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</si>
  <si>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</si>
  <si>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</si>
  <si>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</si>
  <si>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</si>
  <si>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</si>
  <si>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</si>
  <si>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</si>
  <si>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</si>
  <si>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</si>
  <si>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</si>
  <si>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</si>
  <si>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</si>
  <si>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</si>
  <si>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</si>
  <si>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</si>
  <si>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</si>
  <si>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</si>
  <si>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</si>
  <si>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</si>
  <si>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</si>
  <si>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</si>
  <si>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</si>
  <si>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</si>
  <si>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</si>
  <si>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</si>
  <si>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</si>
  <si>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</si>
  <si>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</si>
  <si>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</si>
  <si>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</si>
  <si>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</si>
  <si>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</si>
  <si>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</si>
  <si>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</si>
  <si>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</si>
  <si>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</si>
  <si>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</si>
  <si>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</si>
  <si>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</si>
  <si>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</si>
  <si>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</si>
  <si>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</si>
  <si>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</si>
  <si>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</si>
  <si>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</si>
  <si>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</si>
  <si>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</si>
  <si>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</si>
  <si>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</si>
  <si>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</si>
  <si>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</si>
  <si>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</si>
  <si>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</si>
  <si>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</si>
  <si>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</si>
  <si>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</si>
  <si>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</si>
  <si>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</si>
  <si>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</si>
  <si>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</si>
  <si>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</si>
  <si>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</si>
  <si>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</si>
  <si>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</si>
  <si>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</si>
  <si>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</si>
  <si>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</si>
  <si>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</si>
  <si>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</si>
  <si>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</si>
  <si>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</si>
  <si>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</si>
  <si>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</si>
  <si>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</si>
  <si>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</si>
  <si>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</si>
  <si>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</si>
  <si>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</si>
  <si>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</si>
  <si>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</si>
  <si>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</si>
  <si>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</si>
  <si>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</si>
  <si>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</si>
  <si>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</si>
  <si>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</si>
  <si>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</si>
  <si>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</si>
  <si>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</si>
  <si>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</si>
  <si>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</si>
  <si>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</si>
  <si>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</si>
  <si>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</si>
  <si>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</si>
  <si>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</si>
  <si>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</si>
  <si>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</si>
  <si>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</si>
  <si>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</si>
  <si>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</si>
  <si>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</si>
  <si>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</si>
  <si>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</si>
  <si>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</si>
  <si>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</si>
  <si>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</si>
  <si>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</si>
  <si>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</si>
  <si>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</si>
  <si>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</si>
  <si>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</si>
  <si>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</si>
  <si>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</si>
  <si>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</si>
  <si>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</si>
  <si>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</si>
  <si>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</si>
  <si>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</si>
  <si>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</si>
  <si>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</si>
  <si>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</si>
  <si>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</si>
  <si>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</si>
  <si>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</si>
  <si>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</si>
  <si>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</si>
  <si>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</si>
  <si>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</si>
  <si>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</si>
  <si>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</si>
  <si>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</si>
  <si>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</si>
  <si>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</si>
  <si>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</si>
  <si>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</si>
  <si>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</si>
  <si>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</si>
  <si>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</si>
  <si>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</si>
  <si>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</si>
  <si>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</si>
  <si>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</si>
  <si>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</si>
  <si>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</si>
  <si>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</si>
  <si>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</si>
  <si>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</si>
  <si>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</si>
  <si>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</si>
  <si>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</si>
  <si>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</si>
  <si>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</si>
  <si>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</si>
  <si>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</si>
  <si>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</si>
  <si>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</si>
  <si>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</si>
  <si>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</si>
  <si>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</si>
  <si>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</si>
  <si>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</si>
  <si>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</si>
  <si>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</si>
  <si>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</si>
  <si>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</si>
  <si>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</si>
  <si>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</si>
  <si>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</si>
  <si>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</si>
  <si>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</si>
  <si>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</si>
  <si>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</si>
  <si>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</si>
  <si>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</si>
  <si>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</si>
  <si>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</si>
  <si>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</si>
  <si>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</si>
  <si>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</si>
  <si>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</si>
  <si>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</si>
  <si>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</si>
  <si>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</si>
  <si>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</si>
  <si>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</si>
  <si>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</si>
  <si>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</si>
  <si>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</si>
  <si>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</si>
  <si>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</si>
  <si>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</si>
  <si>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</si>
  <si>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</si>
  <si>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</si>
  <si>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</si>
  <si>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</si>
  <si>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</si>
  <si>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</si>
  <si>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</si>
  <si>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</si>
  <si>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</si>
  <si>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</si>
  <si>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</si>
  <si>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</si>
  <si>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</si>
  <si>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</si>
  <si>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</si>
  <si>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</si>
  <si>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</si>
  <si>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</si>
  <si>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</si>
  <si>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</si>
  <si>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</si>
  <si>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</si>
  <si>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</si>
  <si>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</si>
  <si>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</si>
  <si>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</si>
  <si>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</si>
  <si>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</si>
  <si>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</si>
  <si>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</si>
  <si>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</si>
  <si>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</si>
  <si>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</si>
  <si>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</si>
  <si>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</si>
  <si>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</si>
  <si>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</si>
  <si>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</si>
  <si>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</si>
  <si>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</si>
  <si>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</si>
  <si>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</si>
  <si>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</si>
  <si>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</si>
  <si>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</si>
  <si>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</si>
  <si>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</si>
  <si>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</si>
  <si>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</si>
  <si>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</si>
  <si>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</si>
  <si>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</si>
  <si>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</si>
  <si>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</si>
  <si>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</si>
  <si>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</si>
  <si>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</si>
  <si>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</si>
  <si>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</si>
  <si>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</si>
  <si>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</si>
  <si>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</si>
  <si>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</si>
  <si>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</si>
  <si>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</si>
  <si>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</si>
  <si>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</si>
  <si>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</si>
  <si>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</si>
  <si>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</si>
  <si>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</si>
  <si>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</si>
  <si>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</si>
  <si>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</si>
  <si>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</si>
  <si>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</si>
  <si>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</si>
  <si>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</si>
  <si>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</si>
  <si>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</si>
  <si>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</si>
  <si>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</si>
  <si>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</si>
  <si>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</si>
  <si>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</si>
  <si>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</si>
  <si>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</si>
  <si>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</si>
  <si>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</si>
  <si>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</si>
  <si>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</si>
  <si>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</si>
  <si>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</si>
  <si>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</si>
  <si>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</si>
  <si>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</si>
  <si>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</si>
  <si>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</si>
  <si>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</si>
  <si>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</si>
  <si>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</si>
  <si>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</si>
  <si>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</si>
  <si>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</si>
  <si>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</si>
  <si>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</si>
  <si>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</si>
  <si>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</si>
  <si>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</si>
  <si>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</si>
  <si>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</si>
  <si>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</si>
  <si>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</si>
  <si>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</si>
  <si>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</si>
  <si>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</si>
  <si>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</si>
  <si>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</si>
  <si>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</si>
  <si>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</si>
  <si>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</si>
  <si>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</si>
  <si>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</si>
  <si>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</si>
  <si>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</si>
  <si>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</si>
  <si>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</si>
  <si>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</si>
  <si>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</si>
  <si>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</si>
  <si>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</si>
  <si>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</si>
  <si>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</si>
  <si>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</si>
  <si>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</si>
  <si>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</si>
  <si>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</si>
  <si>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</si>
  <si>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</si>
  <si>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</si>
  <si>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</si>
  <si>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</si>
  <si>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</si>
  <si>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</si>
  <si>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</si>
  <si>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</si>
  <si>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</si>
  <si>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</si>
  <si>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</si>
  <si>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</si>
  <si>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</si>
  <si>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</si>
  <si>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</si>
  <si>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</si>
  <si>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</si>
  <si>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</si>
  <si>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</si>
  <si>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</si>
  <si>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</si>
  <si>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</si>
  <si>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</si>
  <si>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</si>
  <si>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</si>
  <si>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</si>
  <si>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</si>
  <si>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</si>
  <si>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</si>
  <si>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</si>
  <si>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</si>
  <si>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</si>
  <si>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</si>
  <si>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</si>
  <si>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</si>
  <si>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</si>
  <si>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</si>
  <si>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</si>
  <si>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</si>
  <si>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</si>
  <si>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</si>
  <si>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</si>
  <si>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</si>
  <si>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</si>
  <si>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</si>
  <si>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</si>
  <si>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</si>
  <si>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</si>
  <si>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</si>
  <si>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</si>
  <si>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</si>
  <si>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</si>
  <si>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</si>
  <si>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</si>
  <si>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</si>
  <si>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</si>
  <si>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</si>
  <si>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</si>
  <si>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</si>
  <si>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</si>
  <si>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</si>
  <si>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</si>
  <si>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</si>
  <si>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</si>
  <si>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</si>
  <si>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</si>
  <si>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</si>
  <si>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</si>
  <si>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</si>
  <si>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</si>
  <si>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</si>
  <si>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</si>
  <si>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</si>
  <si>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</si>
  <si>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</si>
  <si>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</si>
  <si>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</si>
  <si>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</si>
  <si>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</si>
  <si>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</si>
  <si>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</si>
  <si>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</si>
  <si>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</si>
  <si>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</si>
  <si>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</si>
  <si>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</si>
  <si>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</si>
  <si>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</si>
  <si>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</si>
  <si>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</si>
  <si>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</si>
  <si>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</si>
  <si>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</si>
  <si>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</si>
  <si>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</si>
  <si>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</si>
  <si>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</si>
  <si>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</si>
  <si>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</si>
  <si>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</si>
  <si>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</si>
  <si>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</si>
  <si>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</si>
  <si>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</si>
  <si>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</si>
  <si>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</si>
  <si>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</si>
  <si>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</si>
  <si>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</si>
  <si>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</si>
  <si>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</si>
  <si>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</si>
  <si>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</si>
  <si>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</si>
  <si>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</si>
  <si>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</si>
  <si>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</si>
  <si>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</si>
  <si>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</si>
  <si>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</si>
  <si>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</si>
  <si>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</si>
  <si>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</si>
  <si>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</si>
  <si>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</si>
  <si>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</si>
  <si>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</si>
  <si>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</si>
  <si>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</si>
  <si>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</si>
  <si>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</si>
  <si>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</si>
  <si>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</si>
  <si>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</si>
  <si>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</si>
  <si>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</si>
  <si>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</si>
  <si>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</si>
  <si>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</si>
  <si>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</si>
  <si>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</si>
  <si>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</si>
  <si>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</si>
  <si>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</si>
  <si>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</si>
  <si>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</si>
  <si>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</si>
  <si>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</si>
  <si>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</si>
  <si>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</si>
  <si>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</si>
  <si>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</si>
  <si>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</si>
  <si>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</si>
  <si>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</si>
  <si>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</si>
  <si>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</si>
  <si>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</si>
  <si>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</si>
  <si>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</si>
  <si>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</si>
  <si>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</si>
  <si>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</si>
  <si>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</si>
  <si>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</si>
  <si>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</si>
  <si>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</si>
  <si>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</si>
  <si>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</si>
  <si>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</si>
  <si>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</si>
  <si>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</si>
  <si>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</si>
  <si>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</si>
  <si>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</si>
  <si>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</si>
  <si>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</si>
  <si>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</si>
  <si>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</si>
  <si>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</si>
  <si>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</si>
  <si>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</si>
  <si>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</si>
  <si>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</si>
  <si>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</si>
  <si>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</si>
  <si>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</si>
  <si>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</si>
  <si>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</si>
  <si>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</si>
  <si>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</si>
  <si>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</si>
  <si>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</si>
  <si>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</si>
  <si>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</si>
  <si>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</si>
  <si>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</si>
  <si>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</si>
  <si>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</si>
  <si>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</si>
  <si>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</si>
  <si>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</si>
  <si>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</si>
  <si>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</si>
  <si>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</si>
  <si>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</si>
  <si>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</si>
  <si>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</si>
  <si>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</si>
  <si>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</si>
  <si>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</si>
  <si>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</si>
  <si>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</si>
  <si>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</si>
  <si>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</si>
  <si>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</si>
  <si>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</si>
  <si>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</si>
  <si>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</si>
  <si>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</si>
  <si>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</si>
  <si>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</si>
  <si>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</si>
  <si>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</si>
  <si>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</si>
  <si>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</si>
  <si>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</si>
  <si>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</si>
  <si>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</si>
  <si>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</si>
  <si>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</si>
  <si>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</si>
  <si>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</si>
  <si>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</si>
  <si>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</si>
  <si>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</si>
  <si>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</si>
  <si>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</si>
  <si>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</si>
  <si>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</si>
  <si>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</si>
  <si>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</si>
  <si>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</si>
  <si>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</si>
  <si>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</si>
  <si>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</si>
  <si>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</si>
  <si>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</si>
  <si>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</si>
  <si>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</si>
  <si>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</si>
  <si>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</si>
  <si>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</si>
  <si>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</si>
  <si>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</si>
  <si>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</si>
  <si>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</si>
  <si>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</si>
  <si>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</si>
  <si>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</si>
  <si>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</si>
  <si>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</si>
  <si>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</si>
  <si>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</si>
  <si>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</si>
  <si>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</si>
  <si>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</si>
  <si>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</si>
  <si>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</si>
  <si>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</si>
  <si>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</si>
  <si>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</si>
  <si>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</si>
  <si>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</si>
  <si>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</si>
  <si>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</si>
  <si>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</si>
  <si>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</si>
  <si>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</si>
  <si>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</si>
  <si>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</si>
  <si>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</si>
  <si>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</si>
  <si>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</si>
  <si>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</si>
  <si>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</si>
  <si>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</si>
  <si>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</si>
  <si>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</si>
  <si>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</si>
  <si>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</si>
  <si>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</si>
  <si>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</si>
  <si>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</si>
  <si>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</si>
  <si>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</si>
  <si>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</si>
  <si>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</si>
  <si>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</si>
  <si>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</si>
  <si>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</si>
  <si>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</si>
  <si>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</si>
  <si>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</si>
  <si>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</si>
  <si>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</si>
  <si>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</si>
  <si>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</si>
  <si>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</si>
  <si>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</si>
  <si>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</si>
  <si>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</si>
  <si>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</si>
  <si>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</si>
  <si>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</si>
  <si>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</si>
  <si>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</si>
  <si>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</si>
  <si>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</si>
  <si>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</si>
  <si>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</si>
  <si>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</si>
  <si>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</si>
  <si>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</si>
  <si>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</si>
  <si>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</si>
  <si>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</si>
  <si>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</si>
  <si>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</si>
  <si>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</si>
  <si>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</si>
  <si>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</si>
  <si>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</si>
  <si>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</si>
  <si>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</si>
  <si>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</si>
  <si>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</si>
  <si>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</si>
  <si>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</si>
  <si>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</si>
  <si>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</si>
  <si>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</si>
  <si>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</si>
  <si>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</si>
  <si>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</si>
  <si>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</si>
  <si>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</si>
  <si>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</si>
  <si>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</si>
  <si>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</si>
  <si>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</si>
  <si>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</si>
  <si>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</si>
  <si>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</si>
  <si>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</si>
  <si>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</si>
  <si>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</si>
  <si>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</si>
  <si>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</si>
  <si>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</si>
  <si>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</si>
  <si>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</si>
  <si>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</si>
  <si>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</si>
  <si>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</si>
  <si>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</si>
  <si>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</si>
  <si>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</si>
  <si>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</si>
  <si>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</si>
  <si>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</si>
  <si>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</si>
  <si>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</si>
  <si>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</si>
  <si>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</si>
  <si>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</si>
  <si>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</si>
  <si>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</si>
  <si>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</si>
  <si>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</si>
  <si>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</si>
  <si>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</si>
  <si>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</si>
  <si>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</si>
  <si>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</si>
  <si>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</si>
  <si>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</si>
  <si>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</si>
  <si>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</si>
  <si>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</si>
  <si>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</si>
  <si>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</si>
  <si>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</si>
  <si>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</si>
  <si>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</si>
  <si>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</si>
  <si>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</si>
  <si>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</si>
  <si>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</si>
  <si>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</si>
  <si>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</si>
  <si>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</si>
  <si>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</si>
  <si>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</si>
  <si>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</si>
  <si>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</si>
  <si>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</si>
  <si>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</si>
  <si>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</si>
  <si>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</si>
  <si>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</si>
  <si>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</si>
  <si>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</si>
  <si>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</si>
  <si>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</si>
  <si>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</si>
  <si>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</si>
  <si>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</si>
  <si>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</si>
  <si>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</si>
  <si>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</si>
  <si>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</si>
  <si>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</si>
  <si>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</si>
  <si>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</si>
  <si>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</si>
  <si>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</si>
  <si>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</si>
  <si>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</si>
  <si>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</si>
  <si>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</si>
  <si>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</si>
  <si>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</si>
  <si>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</si>
  <si>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</si>
  <si>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</si>
  <si>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</si>
  <si>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</si>
  <si>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</si>
  <si>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</si>
  <si>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</si>
  <si>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</si>
  <si>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</si>
  <si>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</si>
  <si>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</si>
  <si>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</si>
  <si>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</si>
  <si>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</si>
  <si>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</si>
  <si>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</si>
  <si>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</si>
  <si>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</si>
  <si>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</si>
  <si>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</si>
  <si>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</si>
  <si>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</si>
  <si>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</si>
  <si>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</si>
  <si>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</si>
  <si>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</si>
  <si>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</si>
  <si>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</si>
  <si>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</si>
  <si>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</si>
  <si>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</si>
  <si>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</si>
  <si>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</si>
  <si>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</si>
  <si>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</si>
  <si>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</si>
  <si>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</si>
  <si>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</si>
  <si>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</si>
  <si>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</si>
  <si>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</si>
  <si>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</si>
  <si>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</si>
  <si>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</si>
  <si>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</si>
  <si>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</si>
  <si>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</si>
  <si>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</si>
  <si>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</si>
  <si>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</si>
  <si>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</si>
  <si>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</si>
  <si>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</si>
  <si>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</si>
  <si>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</si>
  <si>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</si>
  <si>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</si>
  <si>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</si>
  <si>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</si>
  <si>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</si>
  <si>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</si>
  <si>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</si>
  <si>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</si>
  <si>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</si>
  <si>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</si>
  <si>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</si>
  <si>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</si>
  <si>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</si>
  <si>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</si>
  <si>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</si>
  <si>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</si>
  <si>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</si>
  <si>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</si>
  <si>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</si>
  <si>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</si>
  <si>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</si>
  <si>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</si>
  <si>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</si>
  <si>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</si>
  <si>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</si>
  <si>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</si>
  <si>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</si>
  <si>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</si>
  <si>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</si>
  <si>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</si>
  <si>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</si>
  <si>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</si>
  <si>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</si>
  <si>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</si>
  <si>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</si>
  <si>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</si>
  <si>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</si>
  <si>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</si>
  <si>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</si>
  <si>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</si>
  <si>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</si>
  <si>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</si>
  <si>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</si>
  <si>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</si>
  <si>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</si>
  <si>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</si>
  <si>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</si>
  <si>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</si>
  <si>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</si>
  <si>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</si>
  <si>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</si>
  <si>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</si>
  <si>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</si>
  <si>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</si>
  <si>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</si>
  <si>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</si>
  <si>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</si>
  <si>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</si>
  <si>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</si>
  <si>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</si>
  <si>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</si>
  <si>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</si>
  <si>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</si>
  <si>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</si>
  <si>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</si>
  <si>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</si>
  <si>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</si>
  <si>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</si>
  <si>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</si>
  <si>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</si>
  <si>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</si>
  <si>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</si>
  <si>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</si>
  <si>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</si>
  <si>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</si>
  <si>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</si>
  <si>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</si>
  <si>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</si>
  <si>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</si>
  <si>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</si>
  <si>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</si>
  <si>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</si>
  <si>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</si>
  <si>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</si>
  <si>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</si>
  <si>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</si>
  <si>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</si>
  <si>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</si>
  <si>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</si>
  <si>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</si>
  <si>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</si>
  <si>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</si>
  <si>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</si>
  <si>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</si>
  <si>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</si>
  <si>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</si>
  <si>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</si>
  <si>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</si>
  <si>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</si>
  <si>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</si>
  <si>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</si>
  <si>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</si>
  <si>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</si>
  <si>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</si>
  <si>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</si>
  <si>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</si>
  <si>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</si>
  <si>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</si>
  <si>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</si>
  <si>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</si>
  <si>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</si>
  <si>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</si>
  <si>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</si>
  <si>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</si>
  <si>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</si>
  <si>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</si>
  <si>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</si>
  <si>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</si>
  <si>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</si>
  <si>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</si>
  <si>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</si>
  <si>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</si>
  <si>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</si>
  <si>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</si>
  <si>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</si>
  <si>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</si>
  <si>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</si>
  <si>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</si>
  <si>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</si>
  <si>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</si>
  <si>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</si>
  <si>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</si>
  <si>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</si>
  <si>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</si>
  <si>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</si>
  <si>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</si>
  <si>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</si>
  <si>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</si>
  <si>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</si>
  <si>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</si>
  <si>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</si>
  <si>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</si>
  <si>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</si>
  <si>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</si>
  <si>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</si>
  <si>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</si>
  <si>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</si>
  <si>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</si>
  <si>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</si>
  <si>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</si>
  <si>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</si>
  <si>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</si>
  <si>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</si>
  <si>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</si>
  <si>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</si>
  <si>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</si>
  <si>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</si>
  <si>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</si>
  <si>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</si>
  <si>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</si>
  <si>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</si>
  <si>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</si>
  <si>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</si>
  <si>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</si>
  <si>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</si>
  <si>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</si>
  <si>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</si>
  <si>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</si>
  <si>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</si>
  <si>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</si>
  <si>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</si>
  <si>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</si>
  <si>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</si>
  <si>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</si>
  <si>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</si>
  <si>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</si>
  <si>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</si>
  <si>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</si>
  <si>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</si>
  <si>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</si>
  <si>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</si>
  <si>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</si>
  <si>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</si>
  <si>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</si>
  <si>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</si>
  <si>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</si>
  <si>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</si>
  <si>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</si>
  <si>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</si>
  <si>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</si>
  <si>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</si>
  <si>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</si>
  <si>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</si>
  <si>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</si>
  <si>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</si>
  <si>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</si>
  <si>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</si>
  <si>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</si>
  <si>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</si>
  <si>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</si>
  <si>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</si>
  <si>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</si>
  <si>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</si>
  <si>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</si>
  <si>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</si>
  <si>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</si>
  <si>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</si>
  <si>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</si>
  <si>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</si>
  <si>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</si>
  <si>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</si>
  <si>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</si>
  <si>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</si>
  <si>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</si>
  <si>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</si>
  <si>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</si>
  <si>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</si>
  <si>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</si>
  <si>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</si>
  <si>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</si>
  <si>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</si>
  <si>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</si>
  <si>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</si>
  <si>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</si>
  <si>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</si>
  <si>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</si>
  <si>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</si>
  <si>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</si>
  <si>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</si>
  <si>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</si>
  <si>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</si>
  <si>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</si>
  <si>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</si>
  <si>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</si>
  <si>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</si>
  <si>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</si>
  <si>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</si>
  <si>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</si>
  <si>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</si>
  <si>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</si>
  <si>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</si>
  <si>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</si>
  <si>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</si>
  <si>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</si>
  <si>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</si>
  <si>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</si>
  <si>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</si>
  <si>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</si>
  <si>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</si>
  <si>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</si>
  <si>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</si>
  <si>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</si>
  <si>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</si>
  <si>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</si>
  <si>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</si>
  <si>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</si>
  <si>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</si>
  <si>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</si>
  <si>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</si>
  <si>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</si>
  <si>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</si>
  <si>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</si>
  <si>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</si>
  <si>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</si>
  <si>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</si>
  <si>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</si>
  <si>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</si>
  <si>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</si>
  <si>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</si>
  <si>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</si>
  <si>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</si>
  <si>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</si>
  <si>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</si>
  <si>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</si>
  <si>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</si>
  <si>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</si>
  <si>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</si>
  <si>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</si>
  <si>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</si>
  <si>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</si>
  <si>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</si>
  <si>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</si>
  <si>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</si>
  <si>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</si>
  <si>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</si>
  <si>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</si>
  <si>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</si>
  <si>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</si>
  <si>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</si>
  <si>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</si>
  <si>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</si>
  <si>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</si>
  <si>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</si>
  <si>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</si>
  <si>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</si>
  <si>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</si>
  <si>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</si>
  <si>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</si>
  <si>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</si>
  <si>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</si>
  <si>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</si>
  <si>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</si>
  <si>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</si>
  <si>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</si>
  <si>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</si>
  <si>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</si>
  <si>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</si>
  <si>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</si>
  <si>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</si>
  <si>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</si>
  <si>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</si>
  <si>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</si>
  <si>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</si>
  <si>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</si>
  <si>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</si>
  <si>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</si>
  <si>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</si>
  <si>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</si>
  <si>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</si>
  <si>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</si>
  <si>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</si>
  <si>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</si>
  <si>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</si>
  <si>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</si>
  <si>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</si>
  <si>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</si>
  <si>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</si>
  <si>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</si>
  <si>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</si>
  <si>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</si>
  <si>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</si>
  <si>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</si>
  <si>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</si>
  <si>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</si>
  <si>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</si>
  <si>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</si>
  <si>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</si>
  <si>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</si>
  <si>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</si>
  <si>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</si>
  <si>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</si>
  <si>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</si>
  <si>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</si>
  <si>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</si>
  <si>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</si>
  <si>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</si>
  <si>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</si>
  <si>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</si>
  <si>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</si>
  <si>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</si>
  <si>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</si>
  <si>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</si>
  <si>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</si>
  <si>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</si>
  <si>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</si>
  <si>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</si>
  <si>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</si>
  <si>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</si>
  <si>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</si>
  <si>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</si>
  <si>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</si>
  <si>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</si>
  <si>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</si>
  <si>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</si>
  <si>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</si>
  <si>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</si>
  <si>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</si>
  <si>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</si>
  <si>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</si>
  <si>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</si>
  <si>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</si>
  <si>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</si>
  <si>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</si>
  <si>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</si>
  <si>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</si>
  <si>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</si>
  <si>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</si>
  <si>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</si>
  <si>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</si>
  <si>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</si>
  <si>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</si>
  <si>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</si>
  <si>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</si>
  <si>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</si>
  <si>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</si>
  <si>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</si>
  <si>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</si>
  <si>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</si>
  <si>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</si>
  <si>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</si>
  <si>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</si>
  <si>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</si>
  <si>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</si>
  <si>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</si>
  <si>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</si>
  <si>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</si>
  <si>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</si>
  <si>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</si>
  <si>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</si>
  <si>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</si>
  <si>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</si>
  <si>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</si>
  <si>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</si>
  <si>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</si>
  <si>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</si>
  <si>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</si>
  <si>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</si>
  <si>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</si>
  <si>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</si>
  <si>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</si>
  <si>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</si>
  <si>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</si>
  <si>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</si>
  <si>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</si>
  <si>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</si>
  <si>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</si>
  <si>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</si>
  <si>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</si>
  <si>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</si>
  <si>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</si>
  <si>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</si>
  <si>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</si>
  <si>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</si>
  <si>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</si>
  <si>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</si>
  <si>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</si>
  <si>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</si>
  <si>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</si>
  <si>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</si>
  <si>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</si>
  <si>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</si>
  <si>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</si>
  <si>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</si>
  <si>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</si>
  <si>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</si>
  <si>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</si>
  <si>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</si>
  <si>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</si>
  <si>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</si>
  <si>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</si>
  <si>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</si>
  <si>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</si>
  <si>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</si>
  <si>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</si>
  <si>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</si>
  <si>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</si>
  <si>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</si>
  <si>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</si>
  <si>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</si>
  <si>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</si>
  <si>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</si>
  <si>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</si>
  <si>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</si>
  <si>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</si>
  <si>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</si>
  <si>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</si>
  <si>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</si>
  <si>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</si>
  <si>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</si>
  <si>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</si>
  <si>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</si>
  <si>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</si>
  <si>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</si>
  <si>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</si>
  <si>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</si>
  <si>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</si>
  <si>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</si>
  <si>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</si>
  <si>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</si>
  <si>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</si>
  <si>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</si>
  <si>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</si>
  <si>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</si>
  <si>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</si>
  <si>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</si>
  <si>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</si>
  <si>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</si>
  <si>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</si>
  <si>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</si>
  <si>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</si>
  <si>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</si>
  <si>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</si>
  <si>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</si>
  <si>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</si>
  <si>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</si>
  <si>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</si>
  <si>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</si>
  <si>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</si>
  <si>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</si>
  <si>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</si>
  <si>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</si>
  <si>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</si>
  <si>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</si>
  <si>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</si>
  <si>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</si>
  <si>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</si>
  <si>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</si>
  <si>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</si>
  <si>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</si>
  <si>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</si>
  <si>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</si>
  <si>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</si>
  <si>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</si>
  <si>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</si>
  <si>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</si>
  <si>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</si>
  <si>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</si>
  <si>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</si>
  <si>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</si>
  <si>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</si>
  <si>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</si>
  <si>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</si>
  <si>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</si>
  <si>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</si>
  <si>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</si>
  <si>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</si>
  <si>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</si>
  <si>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</si>
  <si>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</si>
  <si>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</si>
  <si>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</si>
  <si>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</si>
  <si>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</si>
  <si>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</si>
  <si>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</si>
  <si>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</si>
  <si>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</si>
  <si>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</si>
  <si>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</si>
  <si>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</si>
  <si>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</si>
  <si>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</si>
  <si>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</si>
  <si>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</si>
  <si>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</si>
  <si>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</si>
  <si>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</si>
  <si>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</si>
  <si>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</si>
  <si>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</si>
  <si>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</si>
  <si>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</si>
  <si>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</si>
  <si>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</si>
  <si>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</si>
  <si>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</si>
  <si>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</si>
  <si>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</si>
  <si>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</si>
  <si>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</si>
  <si>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</si>
  <si>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</si>
  <si>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</si>
  <si>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</si>
  <si>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</si>
  <si>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</si>
  <si>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</si>
  <si>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</si>
  <si>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</si>
  <si>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</si>
  <si>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</si>
  <si>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</si>
  <si>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</si>
  <si>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</si>
  <si>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</si>
  <si>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</si>
  <si>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</si>
  <si>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</si>
  <si>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</si>
  <si>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</si>
  <si>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</si>
  <si>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</si>
  <si>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</si>
  <si>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</si>
  <si>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</si>
  <si>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</si>
  <si>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</si>
  <si>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</si>
  <si>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</si>
  <si>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</si>
  <si>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</si>
  <si>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</si>
  <si>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</si>
  <si>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</si>
  <si>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</si>
  <si>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</si>
  <si>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</si>
  <si>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</si>
  <si>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</si>
  <si>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</si>
  <si>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</si>
  <si>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</si>
  <si>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</si>
  <si>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</si>
  <si>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</si>
  <si>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</si>
  <si>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</si>
  <si>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</si>
  <si>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</si>
  <si>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</si>
  <si>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</si>
  <si>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</si>
  <si>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</si>
  <si>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</si>
  <si>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</si>
  <si>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</si>
  <si>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</si>
  <si>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</si>
  <si>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</si>
  <si>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</si>
  <si>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</si>
  <si>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</si>
  <si>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</si>
  <si>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</si>
  <si>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</si>
  <si>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</si>
  <si>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</si>
  <si>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</si>
  <si>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</si>
  <si>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</si>
  <si>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</si>
  <si>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</si>
  <si>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</si>
  <si>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</si>
  <si>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</si>
  <si>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</si>
  <si>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</si>
  <si>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</si>
  <si>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</si>
  <si>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</si>
  <si>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</si>
  <si>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</si>
  <si>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</si>
  <si>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</si>
  <si>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</si>
  <si>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</si>
  <si>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</si>
  <si>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</si>
  <si>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</si>
  <si>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</si>
  <si>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</si>
  <si>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</si>
  <si>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</si>
  <si>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</si>
  <si>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</si>
  <si>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</si>
  <si>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</si>
  <si>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</si>
  <si>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</si>
  <si>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</si>
  <si>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</si>
  <si>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</si>
  <si>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</si>
  <si>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</si>
  <si>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</si>
  <si>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</si>
  <si>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</si>
  <si>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</si>
  <si>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</si>
  <si>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</si>
  <si>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</si>
  <si>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</si>
  <si>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</si>
  <si>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</si>
  <si>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</si>
  <si>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</si>
  <si>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</si>
  <si>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</si>
  <si>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</si>
  <si>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</si>
  <si>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</si>
  <si>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</si>
  <si>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</si>
  <si>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</si>
  <si>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</si>
  <si>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</si>
  <si>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</si>
  <si>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</si>
  <si>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</si>
  <si>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</si>
  <si>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</si>
  <si>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</si>
  <si>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</si>
  <si>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</si>
  <si>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</si>
  <si>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</si>
  <si>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</si>
  <si>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</si>
  <si>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</si>
  <si>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</si>
  <si>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</si>
  <si>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</si>
  <si>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</si>
  <si>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</si>
  <si>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</si>
  <si>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</si>
  <si>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</si>
  <si>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</si>
  <si>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</si>
  <si>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</si>
  <si>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</si>
  <si>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</si>
  <si>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</si>
  <si>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</si>
  <si>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</si>
  <si>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</si>
  <si>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</si>
  <si>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</si>
  <si>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</si>
  <si>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</si>
  <si>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</si>
  <si>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</si>
  <si>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</si>
  <si>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</si>
  <si>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</si>
  <si>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</si>
  <si>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</si>
  <si>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</si>
  <si>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</si>
  <si>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</si>
  <si>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</si>
  <si>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</si>
  <si>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</si>
  <si>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</si>
  <si>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</si>
  <si>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</si>
  <si>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</si>
  <si>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</si>
  <si>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</si>
  <si>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</si>
  <si>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</si>
  <si>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</si>
  <si>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</si>
  <si>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</si>
  <si>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</si>
  <si>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</si>
  <si>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</si>
  <si>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</si>
  <si>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</si>
  <si>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</si>
  <si>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</si>
  <si>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</si>
  <si>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</si>
  <si>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</si>
  <si>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</si>
  <si>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</si>
  <si>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</si>
  <si>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</si>
  <si>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</si>
  <si>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</si>
  <si>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</si>
  <si>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</si>
  <si>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</si>
  <si>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</si>
  <si>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</si>
  <si>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</si>
  <si>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</si>
  <si>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</si>
  <si>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</si>
  <si>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</si>
  <si>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</si>
  <si>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</si>
  <si>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</si>
  <si>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</si>
  <si>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</si>
  <si>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</si>
  <si>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</si>
  <si>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</si>
  <si>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</si>
  <si>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</si>
  <si>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</si>
  <si>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</si>
  <si>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</si>
  <si>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</si>
  <si>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</si>
  <si>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</si>
  <si>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</si>
  <si>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</si>
  <si>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</si>
  <si>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</si>
  <si>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</si>
  <si>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</si>
  <si>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</si>
  <si>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</si>
  <si>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</si>
  <si>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</si>
  <si>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</si>
  <si>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</si>
  <si>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</si>
  <si>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</si>
  <si>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</si>
  <si>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</si>
  <si>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</si>
  <si>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</si>
  <si>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</si>
  <si>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</si>
  <si>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</si>
  <si>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</si>
  <si>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</si>
  <si>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</si>
  <si>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</si>
  <si>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</si>
  <si>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</si>
  <si>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</si>
  <si>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</si>
  <si>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</si>
  <si>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</si>
  <si>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</si>
  <si>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</si>
  <si>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</si>
  <si>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</si>
  <si>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</si>
  <si>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</si>
  <si>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</si>
  <si>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</si>
  <si>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</si>
  <si>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</si>
  <si>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</si>
  <si>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</si>
  <si>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</si>
  <si>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</si>
  <si>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</si>
  <si>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</si>
  <si>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</si>
  <si>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</si>
  <si>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</si>
  <si>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</si>
  <si>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</si>
  <si>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</si>
  <si>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</si>
  <si>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</si>
  <si>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</si>
  <si>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</si>
  <si>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</si>
  <si>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</si>
  <si>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</si>
  <si>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</si>
  <si>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</si>
  <si>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</si>
  <si>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</si>
  <si>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</si>
  <si>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</si>
  <si>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</si>
  <si>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</si>
  <si>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</si>
  <si>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</si>
  <si>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</si>
  <si>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</si>
  <si>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</si>
  <si>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</si>
  <si>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</si>
  <si>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</si>
  <si>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</si>
  <si>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</si>
  <si>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</si>
  <si>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</si>
  <si>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</si>
  <si>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</si>
  <si>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</si>
  <si>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</si>
  <si>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</si>
  <si>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</si>
  <si>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</si>
  <si>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</si>
  <si>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</si>
  <si>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</si>
  <si>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</si>
  <si>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</si>
  <si>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</si>
  <si>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</si>
  <si>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</si>
  <si>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</si>
  <si>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</si>
  <si>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</si>
  <si>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</si>
  <si>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</si>
  <si>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</si>
  <si>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</si>
  <si>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</si>
  <si>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</si>
  <si>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</si>
  <si>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</si>
  <si>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</si>
  <si>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</si>
  <si>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</si>
  <si>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</si>
  <si>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</si>
  <si>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</si>
  <si>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</si>
  <si>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</si>
  <si>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</si>
  <si>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</si>
  <si>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</si>
  <si>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</si>
  <si>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</si>
  <si>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</si>
  <si>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</si>
  <si>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</si>
  <si>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</si>
  <si>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</si>
  <si>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</si>
  <si>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</si>
  <si>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</si>
  <si>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</si>
  <si>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</si>
  <si>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</si>
  <si>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</si>
  <si>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</si>
  <si>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</si>
  <si>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</si>
  <si>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</si>
  <si>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</si>
  <si>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</si>
  <si>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</si>
  <si>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</si>
  <si>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</si>
  <si>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</si>
  <si>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</si>
  <si>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</si>
  <si>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</si>
  <si>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</si>
  <si>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</si>
  <si>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</si>
  <si>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</si>
  <si>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</si>
  <si>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</si>
  <si>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</si>
  <si>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</si>
  <si>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</si>
  <si>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</si>
  <si>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</si>
  <si>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</si>
  <si>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</si>
  <si>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</si>
  <si>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</si>
  <si>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</si>
  <si>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</si>
  <si>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</si>
  <si>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</si>
  <si>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</si>
  <si>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</si>
  <si>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</si>
  <si>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</si>
  <si>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</si>
  <si>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</si>
  <si>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</si>
  <si>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</si>
  <si>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</si>
  <si>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</si>
  <si>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</si>
  <si>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</si>
  <si>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</si>
  <si>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</si>
  <si>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</si>
  <si>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</si>
  <si>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</si>
  <si>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</si>
  <si>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</si>
  <si>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</si>
  <si>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</si>
  <si>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</si>
  <si>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</si>
  <si>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</si>
  <si>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</si>
  <si>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</si>
  <si>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</si>
  <si>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</si>
  <si>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</si>
  <si>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</si>
  <si>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</si>
  <si>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</si>
  <si>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</si>
  <si>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</si>
  <si>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</si>
  <si>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</si>
  <si>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</si>
  <si>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</si>
  <si>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</si>
  <si>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</si>
  <si>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</si>
  <si>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</si>
  <si>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</si>
  <si>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</si>
  <si>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</si>
  <si>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</si>
  <si>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</si>
  <si>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</si>
  <si>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</si>
  <si>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</si>
  <si>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</si>
  <si>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</si>
  <si>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</si>
  <si>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</si>
  <si>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</si>
  <si>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</si>
  <si>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</si>
  <si>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</si>
  <si>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</si>
  <si>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</si>
  <si>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</si>
  <si>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</si>
  <si>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</si>
  <si>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</si>
  <si>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</si>
  <si>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</si>
  <si>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</si>
  <si>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</si>
  <si>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</si>
  <si>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</si>
  <si>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</si>
  <si>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</si>
  <si>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</si>
  <si>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</si>
  <si>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</si>
  <si>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</si>
  <si>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</si>
  <si>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</si>
  <si>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</si>
  <si>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</si>
  <si>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</si>
  <si>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</si>
  <si>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</si>
  <si>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</si>
  <si>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</si>
  <si>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</si>
  <si>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</si>
  <si>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</si>
  <si>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</si>
  <si>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</si>
  <si>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</si>
  <si>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</si>
  <si>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</si>
  <si>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</si>
  <si>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</si>
  <si>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</si>
  <si>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</si>
  <si>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</si>
  <si>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</si>
  <si>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</si>
  <si>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</si>
  <si>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</si>
  <si>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</si>
  <si>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</si>
  <si>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</si>
  <si>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</si>
  <si>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</si>
  <si>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</si>
  <si>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</si>
  <si>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</si>
  <si>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</si>
  <si>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</si>
  <si>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</si>
  <si>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</si>
  <si>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</si>
  <si>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</si>
  <si>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</si>
  <si>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</si>
  <si>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</si>
  <si>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</si>
  <si>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</si>
  <si>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</si>
  <si>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</si>
  <si>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</si>
  <si>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</si>
  <si>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</si>
  <si>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</si>
  <si>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</si>
  <si>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</si>
  <si>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</si>
  <si>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</si>
  <si>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</si>
  <si>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</si>
  <si>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</si>
  <si>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</si>
  <si>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</si>
  <si>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</si>
  <si>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</si>
  <si>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</si>
  <si>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</si>
  <si>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</si>
  <si>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</si>
  <si>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</si>
  <si>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</si>
  <si>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</si>
  <si>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</si>
  <si>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</si>
  <si>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</si>
  <si>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</si>
  <si>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</si>
  <si>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</si>
  <si>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</si>
  <si>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</si>
  <si>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</si>
  <si>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</si>
  <si>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</si>
  <si>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</si>
  <si>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</si>
  <si>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</si>
  <si>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</si>
  <si>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</si>
  <si>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</si>
  <si>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</si>
  <si>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</si>
  <si>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</si>
  <si>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</si>
  <si>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</si>
  <si>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</si>
  <si>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</si>
  <si>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</si>
  <si>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</si>
  <si>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</si>
  <si>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</si>
  <si>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</si>
  <si>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</si>
  <si>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</si>
  <si>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</si>
  <si>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</si>
  <si>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</si>
  <si>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</si>
  <si>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</si>
  <si>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</si>
  <si>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</si>
  <si>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</si>
  <si>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</si>
  <si>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</si>
  <si>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</si>
  <si>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</si>
  <si>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</si>
  <si>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</si>
  <si>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</si>
  <si>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</si>
  <si>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</si>
  <si>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</si>
  <si>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</si>
  <si>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</si>
  <si>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</si>
  <si>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</si>
  <si>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</si>
  <si>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</si>
  <si>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</si>
  <si>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</si>
  <si>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</si>
  <si>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</si>
  <si>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</si>
  <si>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</si>
  <si>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</si>
  <si>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</si>
  <si>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</si>
  <si>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</si>
  <si>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</si>
  <si>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</si>
  <si>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</si>
  <si>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</si>
  <si>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</si>
  <si>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</si>
  <si>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</si>
  <si>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</si>
  <si>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</si>
  <si>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</si>
  <si>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</si>
  <si>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</si>
  <si>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</si>
  <si>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</si>
  <si>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</si>
  <si>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</si>
  <si>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</si>
  <si>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</si>
  <si>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</si>
  <si>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</si>
  <si>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</si>
  <si>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</si>
  <si>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</si>
  <si>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</si>
  <si>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</si>
  <si>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</si>
  <si>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</si>
  <si>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</si>
  <si>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</si>
  <si>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</si>
  <si>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</si>
  <si>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</si>
  <si>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</si>
  <si>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</si>
  <si>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</si>
  <si>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</si>
  <si>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</si>
  <si>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</si>
  <si>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</si>
  <si>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</si>
  <si>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</si>
  <si>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</si>
  <si>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</si>
  <si>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</si>
  <si>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</si>
  <si>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</si>
  <si>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</si>
  <si>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</si>
  <si>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</si>
  <si>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</si>
  <si>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</si>
  <si>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</si>
  <si>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</si>
  <si>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</si>
  <si>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</si>
  <si>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</si>
  <si>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</si>
  <si>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</si>
  <si>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</si>
  <si>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</si>
  <si>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</si>
  <si>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</si>
  <si>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</si>
  <si>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</si>
  <si>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</si>
  <si>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</si>
  <si>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</si>
  <si>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</si>
  <si>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</si>
  <si>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</si>
  <si>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</si>
  <si>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</si>
  <si>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</si>
  <si>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</si>
  <si>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</si>
  <si>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</si>
  <si>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</si>
  <si>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</si>
  <si>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</si>
  <si>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</si>
  <si>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</si>
  <si>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</si>
  <si>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</si>
  <si>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</si>
  <si>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</si>
  <si>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</si>
  <si>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</si>
  <si>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</si>
  <si>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</si>
  <si>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</si>
  <si>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</si>
  <si>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</si>
  <si>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</si>
  <si>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</si>
  <si>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</si>
  <si>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</si>
  <si>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</si>
  <si>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</si>
  <si>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</si>
  <si>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</si>
  <si>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</si>
  <si>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</si>
  <si>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</si>
  <si>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</si>
  <si>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</si>
  <si>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</si>
  <si>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</si>
  <si>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</si>
  <si>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</si>
  <si>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</si>
  <si>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</si>
  <si>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</si>
  <si>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</si>
  <si>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</si>
  <si>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</si>
  <si>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</si>
  <si>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</si>
  <si>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</si>
  <si>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</si>
  <si>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</si>
  <si>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</si>
  <si>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</si>
  <si>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</si>
  <si>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</si>
  <si>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</si>
  <si>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</si>
  <si>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</si>
  <si>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</si>
  <si>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</si>
  <si>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</si>
  <si>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</si>
  <si>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</si>
  <si>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</si>
  <si>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</si>
  <si>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</si>
  <si>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</si>
  <si>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</si>
  <si>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</si>
  <si>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</si>
  <si>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</si>
  <si>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</si>
  <si>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</si>
  <si>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</si>
  <si>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</si>
  <si>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</si>
  <si>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</si>
  <si>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</si>
  <si>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</si>
  <si>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</si>
  <si>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</si>
  <si>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</si>
  <si>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</si>
  <si>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</si>
  <si>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</si>
  <si>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</si>
  <si>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</si>
  <si>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</si>
  <si>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</si>
  <si>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</si>
  <si>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</si>
  <si>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</si>
  <si>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</si>
  <si>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</si>
  <si>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</si>
  <si>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</si>
  <si>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</si>
  <si>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</si>
  <si>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</si>
  <si>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</si>
  <si>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</si>
  <si>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</si>
  <si>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</si>
  <si>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</si>
  <si>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</si>
  <si>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</si>
  <si>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</si>
  <si>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</si>
  <si>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</si>
  <si>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</si>
  <si>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</si>
  <si>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</si>
  <si>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</si>
  <si>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</si>
  <si>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</si>
  <si>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</si>
  <si>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</si>
  <si>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</si>
  <si>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</si>
  <si>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</si>
  <si>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</si>
  <si>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</si>
  <si>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</si>
  <si>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</si>
  <si>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</si>
  <si>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</si>
  <si>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</si>
  <si>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</si>
  <si>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</si>
  <si>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</si>
  <si>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</si>
  <si>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</si>
  <si>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</si>
  <si>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</si>
  <si>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</si>
  <si>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</si>
  <si>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</si>
  <si>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</si>
  <si>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</si>
  <si>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</si>
  <si>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</si>
  <si>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</si>
  <si>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</si>
  <si>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</si>
  <si>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</si>
  <si>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</si>
  <si>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</si>
  <si>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</si>
  <si>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</si>
  <si>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</si>
  <si>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</si>
  <si>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</si>
  <si>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</si>
  <si>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</si>
  <si>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</si>
  <si>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</si>
  <si>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</si>
  <si>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</si>
  <si>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</si>
  <si>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</si>
  <si>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</si>
  <si>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</si>
  <si>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</si>
  <si>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</si>
  <si>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</si>
  <si>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</si>
  <si>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</si>
  <si>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</si>
  <si>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</si>
  <si>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</si>
  <si>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</si>
  <si>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</si>
  <si>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</si>
  <si>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</si>
  <si>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</si>
  <si>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</si>
  <si>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</si>
  <si>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</si>
  <si>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</si>
  <si>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</si>
  <si>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</si>
  <si>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</si>
  <si>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</si>
  <si>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</si>
  <si>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</si>
  <si>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</si>
  <si>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</si>
  <si>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</si>
  <si>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</si>
  <si>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</si>
  <si>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</si>
  <si>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</si>
  <si>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</si>
  <si>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</si>
  <si>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</si>
  <si>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</si>
  <si>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</si>
  <si>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</si>
  <si>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</si>
  <si>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</si>
  <si>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</si>
  <si>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</si>
  <si>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</si>
  <si>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</si>
  <si>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</si>
  <si>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</si>
  <si>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</si>
  <si>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</si>
  <si>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</si>
  <si>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</si>
  <si>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</si>
  <si>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</si>
  <si>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</si>
  <si>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</si>
  <si>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</si>
  <si>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</si>
  <si>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</si>
  <si>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</si>
  <si>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</si>
  <si>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</si>
  <si>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</si>
  <si>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</si>
  <si>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</si>
  <si>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</si>
  <si>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</si>
  <si>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</si>
  <si>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</si>
  <si>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</si>
  <si>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</si>
  <si>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</si>
  <si>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</si>
  <si>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</si>
  <si>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</si>
  <si>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</si>
  <si>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</si>
  <si>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</si>
  <si>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</si>
  <si>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</si>
  <si>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</si>
  <si>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</si>
  <si>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</si>
  <si>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</si>
  <si>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</si>
  <si>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</si>
  <si>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</si>
  <si>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</si>
  <si>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</si>
  <si>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</si>
  <si>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</si>
  <si>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</si>
  <si>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</si>
  <si>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</si>
  <si>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</si>
  <si>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</si>
  <si>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</si>
  <si>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</si>
  <si>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</si>
  <si>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</si>
  <si>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</si>
  <si>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</si>
  <si>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</si>
  <si>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</si>
  <si>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</si>
  <si>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</si>
  <si>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</si>
  <si>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</si>
  <si>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</si>
  <si>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</si>
  <si>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</si>
  <si>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</si>
  <si>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</si>
  <si>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</si>
  <si>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</si>
  <si>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</si>
  <si>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</si>
  <si>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</si>
  <si>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</si>
  <si>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</si>
  <si>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</si>
  <si>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</si>
  <si>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</si>
  <si>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</si>
  <si>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</si>
  <si>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</si>
  <si>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</si>
  <si>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</si>
  <si>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</si>
  <si>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</si>
  <si>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</si>
  <si>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</si>
  <si>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</si>
  <si>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</si>
  <si>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</si>
  <si>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</si>
  <si>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</si>
  <si>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</si>
  <si>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</si>
  <si>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</si>
  <si>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</si>
  <si>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</si>
  <si>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</si>
  <si>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</si>
  <si>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</si>
  <si>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</si>
  <si>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</si>
  <si>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</si>
  <si>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</si>
  <si>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</si>
  <si>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</si>
  <si>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</si>
  <si>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</si>
  <si>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</si>
  <si>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</si>
  <si>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</si>
  <si>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</si>
  <si>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</si>
  <si>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</si>
  <si>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</si>
  <si>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</si>
  <si>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</si>
  <si>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</si>
  <si>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</si>
  <si>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</si>
  <si>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</si>
  <si>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</si>
  <si>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</si>
  <si>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</si>
  <si>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</si>
  <si>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</si>
  <si>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</si>
  <si>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</si>
  <si>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</si>
  <si>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</si>
  <si>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</si>
  <si>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</si>
  <si>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</si>
  <si>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</si>
  <si>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</si>
  <si>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</si>
  <si>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</si>
  <si>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</si>
  <si>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</si>
  <si>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</si>
  <si>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</si>
  <si>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</si>
  <si>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</si>
  <si>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</si>
  <si>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</si>
  <si>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</si>
  <si>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</si>
  <si>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</si>
  <si>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</si>
  <si>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</si>
  <si>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</si>
  <si>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</si>
  <si>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</si>
  <si>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</si>
  <si>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</si>
  <si>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</si>
  <si>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</si>
  <si>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</si>
  <si>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</si>
  <si>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</si>
  <si>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</si>
  <si>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</si>
  <si>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</si>
  <si>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</si>
  <si>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</si>
  <si>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</si>
  <si>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</si>
  <si>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</si>
  <si>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</si>
  <si>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</si>
  <si>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</si>
  <si>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</si>
  <si>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</si>
  <si>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</si>
  <si>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</si>
  <si>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</si>
  <si>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</si>
  <si>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</si>
  <si>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</si>
  <si>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</si>
  <si>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</si>
  <si>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</si>
  <si>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</si>
  <si>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</si>
  <si>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</si>
  <si>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</si>
  <si>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</si>
  <si>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</si>
  <si>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</si>
  <si>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</si>
  <si>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</si>
  <si>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</si>
  <si>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</si>
  <si>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</si>
  <si>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</si>
  <si>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</si>
  <si>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</si>
  <si>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</si>
  <si>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</si>
  <si>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</si>
  <si>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</si>
  <si>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</si>
  <si>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</si>
  <si>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</si>
  <si>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</si>
  <si>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</si>
  <si>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</si>
  <si>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</si>
  <si>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</si>
  <si>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</si>
  <si>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</si>
  <si>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</si>
  <si>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</si>
  <si>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</si>
  <si>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</si>
  <si>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</si>
  <si>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</si>
  <si>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</si>
  <si>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</si>
  <si>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</si>
  <si>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</si>
  <si>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</si>
  <si>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</si>
  <si>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</si>
  <si>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</si>
  <si>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</si>
  <si>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</si>
  <si>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</si>
  <si>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</si>
  <si>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</si>
  <si>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</si>
  <si>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</si>
  <si>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</si>
  <si>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</si>
  <si>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</si>
  <si>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</si>
  <si>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</si>
  <si>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</si>
  <si>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</si>
  <si>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</si>
  <si>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</si>
  <si>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</si>
  <si>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</si>
  <si>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</si>
  <si>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</si>
  <si>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</si>
  <si>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</si>
  <si>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</si>
  <si>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</si>
  <si>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</si>
  <si>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</si>
  <si>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</si>
  <si>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</si>
  <si>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</si>
  <si>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</si>
  <si>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</si>
  <si>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</si>
  <si>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</si>
  <si>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</si>
  <si>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</si>
  <si>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</si>
  <si>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</si>
  <si>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</si>
  <si>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</si>
  <si>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</si>
  <si>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</si>
  <si>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</si>
  <si>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</si>
  <si>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</si>
  <si>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</si>
  <si>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</si>
  <si>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</si>
  <si>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</si>
  <si>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</si>
  <si>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</si>
  <si>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</si>
  <si>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</si>
  <si>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</si>
  <si>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</si>
  <si>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</si>
  <si>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</si>
  <si>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</si>
  <si>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</si>
  <si>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</si>
  <si>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</si>
  <si>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</si>
  <si>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</si>
  <si>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</si>
  <si>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</si>
  <si>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</si>
  <si>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</si>
  <si>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</si>
  <si>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</si>
  <si>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</si>
  <si>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</si>
  <si>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</si>
  <si>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</si>
  <si>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</si>
  <si>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</si>
  <si>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</si>
  <si>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</si>
  <si>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</si>
  <si>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</si>
  <si>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</si>
  <si>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</si>
  <si>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</si>
  <si>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</si>
  <si>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</si>
  <si>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</si>
  <si>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</si>
  <si>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</si>
  <si>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</si>
  <si>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</si>
  <si>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</si>
  <si>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</si>
  <si>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</si>
  <si>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</si>
  <si>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</si>
  <si>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</si>
  <si>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</si>
  <si>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</si>
  <si>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</si>
  <si>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</si>
  <si>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</si>
  <si>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</si>
  <si>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</si>
  <si>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</si>
  <si>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</si>
  <si>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</si>
  <si>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</si>
  <si>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</si>
  <si>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</si>
  <si>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</si>
  <si>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</si>
  <si>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</si>
  <si>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</si>
  <si>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</si>
  <si>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</si>
  <si>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</si>
  <si>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</si>
  <si>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</si>
  <si>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</si>
  <si>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</si>
  <si>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</si>
  <si>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</si>
  <si>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</si>
  <si>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</si>
  <si>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</si>
  <si>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</si>
  <si>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</si>
  <si>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</si>
  <si>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</si>
  <si>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</si>
  <si>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</si>
  <si>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</si>
  <si>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</si>
  <si>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</si>
  <si>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</si>
  <si>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</si>
  <si>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</si>
  <si>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</si>
  <si>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</si>
  <si>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</si>
  <si>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</si>
  <si>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</si>
  <si>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</si>
  <si>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</si>
  <si>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</si>
  <si>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</si>
  <si>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</si>
  <si>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</si>
  <si>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</si>
  <si>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</si>
  <si>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</si>
  <si>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</si>
  <si>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</si>
  <si>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</si>
  <si>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</si>
  <si>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</si>
  <si>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</si>
  <si>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</si>
  <si>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</si>
  <si>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</si>
  <si>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</si>
  <si>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</si>
  <si>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</si>
  <si>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</si>
  <si>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</si>
  <si>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</si>
  <si>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</si>
  <si>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</si>
  <si>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</si>
  <si>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</si>
  <si>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</si>
  <si>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</si>
  <si>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</si>
  <si>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</si>
  <si>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</si>
  <si>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</si>
  <si>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</si>
  <si>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</si>
  <si>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</si>
  <si>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</si>
  <si>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</si>
  <si>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</si>
  <si>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</si>
  <si>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</si>
  <si>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</si>
  <si>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</si>
  <si>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</si>
  <si>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</si>
  <si>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</si>
  <si>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</si>
  <si>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</si>
  <si>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</si>
  <si>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</si>
  <si>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</si>
  <si>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</si>
  <si>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</si>
  <si>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</si>
  <si>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</si>
  <si>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</si>
  <si>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</si>
  <si>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</si>
  <si>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</si>
  <si>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</si>
  <si>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</si>
  <si>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</si>
  <si>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</si>
  <si>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</si>
  <si>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</si>
  <si>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</si>
  <si>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</si>
  <si>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</si>
  <si>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</si>
  <si>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</si>
  <si>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</si>
  <si>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</si>
  <si>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</si>
  <si>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</si>
  <si>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</si>
  <si>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</si>
  <si>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</si>
  <si>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</si>
  <si>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</si>
  <si>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</si>
  <si>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</si>
  <si>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</si>
  <si>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</si>
  <si>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</si>
  <si>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</si>
  <si>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</si>
  <si>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</si>
  <si>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</si>
  <si>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</si>
  <si>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</si>
  <si>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</si>
  <si>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</si>
  <si>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</si>
  <si>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</si>
  <si>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</si>
  <si>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</si>
  <si>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</si>
  <si>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</si>
  <si>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</si>
  <si>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</si>
  <si>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</si>
  <si>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</si>
  <si>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</si>
  <si>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</si>
  <si>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</si>
  <si>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</si>
  <si>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</si>
  <si>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</si>
  <si>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</si>
  <si>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</si>
  <si>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</si>
  <si>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</si>
  <si>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</si>
  <si>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</si>
  <si>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</si>
  <si>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</si>
  <si>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</si>
  <si>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</si>
  <si>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</si>
  <si>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</si>
  <si>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</si>
  <si>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</si>
  <si>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</si>
  <si>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</si>
  <si>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</si>
  <si>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</si>
  <si>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</si>
  <si>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</si>
  <si>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</si>
  <si>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</si>
  <si>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</si>
  <si>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</si>
  <si>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</si>
  <si>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</si>
  <si>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</si>
  <si>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</si>
  <si>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</si>
  <si>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</si>
  <si>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</si>
  <si>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</si>
  <si>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</si>
  <si>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</si>
  <si>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</si>
  <si>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</si>
  <si>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</si>
  <si>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</si>
  <si>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</si>
  <si>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</si>
  <si>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</si>
  <si>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</si>
  <si>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</si>
  <si>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</si>
  <si>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</si>
  <si>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</si>
  <si>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</si>
  <si>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</si>
  <si>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</si>
  <si>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</si>
  <si>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</si>
  <si>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</si>
  <si>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</si>
  <si>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</si>
  <si>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</si>
  <si>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</si>
  <si>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</si>
  <si>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</si>
  <si>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</si>
  <si>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</si>
  <si>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</si>
  <si>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</si>
  <si>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</si>
  <si>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</si>
  <si>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</si>
  <si>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</si>
  <si>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</si>
  <si>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</si>
  <si>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</si>
  <si>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</si>
  <si>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</si>
  <si>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</si>
  <si>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</si>
  <si>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</si>
  <si>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</si>
  <si>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</si>
  <si>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</si>
  <si>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</si>
  <si>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</si>
  <si>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</si>
  <si>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</si>
  <si>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</si>
  <si>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</si>
  <si>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</si>
  <si>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</si>
  <si>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</si>
  <si>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</si>
  <si>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</si>
  <si>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</si>
  <si>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</si>
  <si>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</si>
  <si>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</si>
  <si>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</si>
  <si>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</si>
  <si>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</si>
  <si>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</si>
  <si>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</si>
  <si>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</si>
  <si>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</si>
  <si>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</si>
  <si>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</si>
  <si>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</si>
  <si>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</si>
  <si>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</si>
  <si>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</si>
  <si>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</si>
  <si>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</si>
  <si>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</si>
  <si>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</si>
  <si>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</si>
  <si>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</si>
  <si>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</si>
  <si>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</si>
  <si>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</si>
  <si>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</si>
  <si>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</si>
  <si>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</si>
  <si>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</si>
  <si>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</si>
  <si>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</si>
  <si>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</si>
  <si>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</si>
  <si>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</si>
  <si>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</si>
  <si>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</si>
  <si>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</si>
  <si>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</si>
  <si>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</si>
  <si>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</si>
  <si>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</si>
  <si>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</si>
  <si>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</si>
  <si>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</si>
  <si>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</si>
  <si>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</si>
  <si>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</si>
  <si>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</si>
  <si>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</si>
  <si>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</si>
  <si>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</si>
  <si>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</si>
  <si>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</si>
  <si>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</si>
  <si>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</si>
  <si>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</si>
  <si>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</si>
  <si>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</si>
  <si>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</si>
  <si>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</si>
  <si>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</si>
  <si>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</si>
  <si>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</si>
  <si>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</si>
  <si>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</si>
  <si>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</si>
  <si>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</si>
  <si>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</si>
  <si>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</si>
  <si>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</si>
  <si>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</si>
  <si>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</si>
  <si>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</si>
  <si>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</si>
  <si>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</si>
  <si>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</si>
  <si>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</si>
  <si>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</si>
  <si>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</si>
  <si>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</si>
  <si>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</si>
  <si>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</si>
  <si>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</si>
  <si>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</si>
  <si>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</si>
  <si>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</si>
  <si>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</si>
  <si>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</si>
  <si>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</si>
  <si>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</si>
  <si>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</si>
  <si>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</si>
  <si>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</si>
  <si>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</si>
  <si>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</si>
  <si>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</si>
  <si>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</si>
  <si>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</si>
  <si>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</si>
  <si>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</si>
  <si>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</si>
  <si>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</si>
  <si>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</si>
  <si>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</si>
  <si>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</si>
  <si>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</si>
  <si>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</si>
  <si>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</si>
  <si>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</si>
  <si>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</si>
  <si>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</si>
  <si>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</si>
  <si>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</si>
  <si>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</si>
  <si>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</si>
  <si>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</si>
  <si>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</si>
  <si>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</si>
  <si>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</si>
  <si>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</si>
  <si>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</si>
  <si>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</si>
  <si>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</si>
  <si>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</si>
  <si>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</si>
  <si>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</si>
  <si>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</si>
  <si>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</si>
  <si>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</si>
  <si>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</si>
  <si>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</si>
  <si>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</si>
  <si>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</si>
  <si>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</si>
  <si>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</si>
  <si>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</si>
  <si>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</si>
  <si>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</si>
  <si>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</si>
  <si>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</si>
  <si>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</si>
  <si>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</si>
  <si>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</si>
  <si>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</si>
  <si>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</si>
  <si>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</si>
  <si>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</si>
  <si>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</si>
  <si>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</si>
  <si>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</si>
  <si>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</si>
  <si>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</si>
  <si>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</si>
  <si>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</si>
  <si>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</si>
  <si>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</si>
  <si>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</si>
  <si>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</si>
  <si>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</si>
  <si>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</si>
  <si>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</si>
  <si>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</si>
  <si>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</si>
  <si>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</si>
  <si>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</si>
  <si>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</si>
  <si>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</si>
  <si>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</si>
  <si>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</si>
  <si>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</si>
  <si>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</si>
  <si>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</si>
  <si>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</si>
  <si>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</si>
  <si>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</si>
  <si>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</si>
  <si>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</si>
  <si>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</si>
  <si>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</si>
  <si>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</si>
  <si>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</si>
  <si>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</si>
  <si>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</si>
  <si>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</si>
  <si>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</si>
  <si>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</si>
  <si>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</si>
  <si>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</si>
  <si>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</si>
  <si>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</si>
  <si>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</si>
  <si>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</si>
  <si>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</si>
  <si>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</si>
  <si>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</si>
  <si>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</si>
  <si>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</si>
  <si>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</si>
  <si>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</si>
  <si>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</si>
  <si>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</si>
  <si>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</si>
  <si>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</si>
  <si>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</si>
  <si>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</si>
  <si>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</si>
  <si>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</si>
  <si>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</si>
  <si>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</si>
  <si>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</si>
  <si>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</si>
  <si>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</si>
  <si>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</si>
  <si>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</si>
  <si>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</si>
  <si>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</si>
  <si>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</si>
  <si>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</si>
  <si>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</si>
  <si>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</si>
  <si>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</si>
  <si>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</si>
  <si>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</si>
  <si>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</si>
  <si>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</si>
  <si>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</si>
  <si>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</si>
  <si>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</si>
  <si>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</si>
  <si>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</si>
  <si>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</si>
  <si>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</si>
  <si>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</si>
  <si>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</si>
  <si>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</si>
  <si>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</si>
  <si>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</si>
  <si>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</si>
  <si>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</si>
  <si>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</si>
  <si>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</si>
  <si>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</si>
  <si>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</si>
  <si>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</si>
  <si>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</si>
  <si>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</si>
  <si>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</si>
  <si>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</si>
  <si>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</si>
  <si>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</si>
  <si>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</si>
  <si>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</si>
  <si>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</si>
  <si>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</si>
  <si>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</si>
  <si>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</si>
  <si>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</si>
  <si>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</si>
  <si>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</si>
  <si>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</si>
  <si>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</si>
  <si>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</si>
  <si>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</si>
  <si>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</si>
  <si>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</si>
  <si>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</si>
  <si>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</si>
  <si>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</si>
  <si>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</si>
  <si>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</si>
  <si>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</si>
  <si>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</si>
  <si>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</si>
  <si>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</si>
  <si>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</si>
  <si>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</si>
  <si>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</si>
  <si>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</si>
  <si>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</si>
  <si>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</si>
  <si>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</si>
  <si>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</si>
  <si>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</si>
  <si>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</si>
  <si>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</si>
  <si>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</si>
  <si>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</si>
  <si>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</si>
  <si>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</si>
  <si>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</si>
  <si>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</si>
  <si>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</si>
  <si>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</si>
  <si>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</si>
  <si>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</si>
  <si>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</si>
  <si>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</si>
  <si>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</si>
  <si>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</si>
  <si>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</si>
  <si>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</si>
  <si>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</si>
  <si>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</si>
  <si>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</si>
  <si>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</si>
  <si>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</si>
  <si>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</si>
  <si>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</si>
  <si>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</si>
  <si>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</si>
  <si>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</si>
  <si>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</si>
  <si>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</si>
  <si>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</si>
  <si>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</si>
  <si>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</si>
  <si>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</si>
  <si>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</si>
  <si>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</si>
  <si>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</si>
  <si>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</si>
  <si>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</si>
  <si>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</si>
  <si>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</si>
  <si>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</si>
  <si>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</si>
  <si>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</si>
  <si>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</si>
  <si>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</si>
  <si>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</si>
  <si>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</si>
  <si>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</si>
  <si>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</si>
  <si>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</si>
  <si>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</si>
  <si>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</si>
  <si>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</si>
  <si>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</si>
  <si>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</si>
  <si>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</si>
  <si>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</si>
  <si>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</si>
  <si>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</si>
  <si>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</si>
  <si>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</si>
  <si>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</si>
  <si>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</si>
  <si>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</si>
  <si>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</si>
  <si>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</si>
  <si>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</si>
  <si>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</si>
  <si>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</si>
  <si>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</si>
  <si>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</si>
  <si>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</si>
  <si>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</si>
  <si>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</si>
  <si>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</si>
  <si>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</si>
  <si>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</si>
  <si>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</si>
  <si>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</si>
  <si>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</si>
  <si>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</si>
  <si>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</si>
  <si>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</si>
  <si>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</si>
  <si>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</si>
  <si>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</si>
  <si>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</si>
  <si>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</si>
  <si>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</si>
  <si>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</si>
  <si>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</si>
  <si>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</si>
  <si>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</si>
  <si>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</si>
  <si>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</si>
  <si>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</si>
  <si>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</si>
  <si>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</si>
  <si>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</si>
  <si>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</si>
  <si>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</si>
  <si>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</si>
  <si>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</si>
  <si>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</si>
  <si>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</si>
  <si>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</si>
  <si>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</si>
  <si>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</si>
  <si>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</si>
  <si>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</si>
  <si>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</si>
  <si>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</si>
  <si>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</si>
  <si>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</si>
  <si>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</si>
  <si>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</si>
  <si>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</si>
  <si>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</si>
  <si>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</si>
  <si>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</si>
  <si>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</si>
  <si>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</si>
  <si>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</si>
  <si>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</si>
  <si>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</si>
  <si>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</si>
  <si>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</si>
  <si>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</si>
  <si>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</si>
  <si>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</si>
  <si>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</si>
  <si>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</si>
  <si>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</si>
  <si>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</si>
  <si>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</si>
  <si>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</si>
  <si>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</si>
  <si>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</si>
  <si>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</si>
  <si>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</si>
  <si>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</si>
  <si>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</si>
  <si>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</si>
  <si>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</si>
  <si>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</si>
  <si>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</si>
  <si>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</si>
  <si>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</si>
  <si>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</si>
  <si>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</si>
  <si>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</si>
  <si>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</si>
  <si>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</si>
  <si>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</si>
  <si>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</si>
  <si>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</si>
  <si>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</si>
  <si>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</si>
  <si>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</si>
  <si>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</si>
  <si>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</si>
  <si>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</si>
  <si>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</si>
  <si>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</si>
  <si>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</si>
  <si>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</si>
  <si>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</si>
  <si>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</si>
  <si>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</si>
  <si>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</si>
  <si>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</si>
  <si>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</si>
  <si>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</si>
  <si>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</si>
  <si>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</si>
  <si>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</si>
  <si>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</si>
  <si>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</si>
  <si>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</si>
  <si>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</si>
  <si>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</si>
  <si>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</si>
  <si>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</si>
  <si>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</si>
  <si>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</si>
  <si>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</si>
  <si>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</si>
  <si>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</si>
  <si>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</si>
  <si>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</si>
  <si>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</si>
  <si>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</si>
  <si>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</si>
  <si>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</si>
  <si>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</si>
  <si>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</si>
  <si>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</si>
  <si>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</si>
  <si>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</si>
  <si>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</si>
  <si>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</si>
  <si>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</si>
  <si>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</si>
  <si>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</si>
  <si>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</si>
  <si>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</si>
  <si>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</si>
  <si>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</si>
  <si>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</si>
  <si>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</si>
  <si>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</si>
  <si>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</si>
  <si>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</si>
  <si>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</si>
  <si>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</si>
  <si>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</si>
  <si>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</si>
  <si>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</si>
  <si>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</si>
  <si>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</si>
  <si>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</si>
  <si>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</si>
  <si>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</si>
  <si>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</si>
  <si>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</si>
  <si>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</si>
  <si>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</si>
  <si>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</si>
  <si>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</si>
  <si>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</si>
  <si>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</si>
  <si>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</si>
  <si>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</si>
  <si>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</si>
  <si>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</si>
  <si>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</si>
  <si>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</si>
  <si>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</si>
  <si>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</si>
  <si>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</si>
  <si>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</si>
  <si>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</si>
  <si>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</si>
  <si>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</si>
  <si>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</si>
  <si>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</si>
  <si>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</si>
  <si>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</si>
  <si>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</si>
  <si>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</si>
  <si>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</si>
  <si>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</si>
  <si>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</si>
  <si>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</si>
  <si>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</si>
  <si>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</si>
  <si>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</si>
  <si>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</si>
  <si>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</si>
  <si>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</si>
  <si>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</si>
  <si>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</si>
  <si>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</si>
  <si>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</si>
  <si>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</si>
  <si>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</si>
  <si>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</si>
  <si>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</si>
  <si>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</si>
  <si>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</si>
  <si>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</si>
  <si>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</si>
  <si>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</si>
  <si>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</si>
  <si>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</si>
  <si>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</si>
  <si>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</si>
  <si>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</si>
  <si>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</si>
  <si>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</si>
  <si>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</si>
  <si>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</si>
  <si>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</si>
  <si>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</si>
  <si>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</si>
  <si>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</si>
  <si>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</si>
  <si>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</si>
  <si>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</si>
  <si>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</si>
  <si>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</si>
  <si>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</si>
  <si>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</si>
  <si>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</si>
  <si>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</si>
  <si>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</si>
  <si>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</si>
  <si>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</si>
  <si>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</si>
  <si>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</si>
  <si>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</si>
  <si>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</si>
  <si>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</si>
  <si>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</si>
  <si>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</si>
  <si>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</si>
  <si>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</si>
  <si>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</si>
  <si>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</si>
  <si>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</si>
  <si>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</si>
  <si>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</si>
  <si>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</si>
  <si>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</si>
  <si>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</si>
  <si>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</si>
  <si>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</si>
  <si>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</si>
  <si>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</si>
  <si>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</si>
  <si>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</si>
  <si>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</si>
  <si>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</si>
  <si>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</si>
  <si>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</si>
  <si>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</si>
  <si>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</si>
  <si>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</si>
  <si>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</si>
  <si>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</si>
  <si>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</si>
  <si>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</si>
  <si>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</si>
  <si>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</si>
  <si>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</si>
  <si>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</si>
  <si>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</si>
  <si>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</si>
  <si>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</si>
  <si>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</si>
  <si>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</si>
  <si>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</si>
  <si>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</si>
  <si>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</si>
  <si>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</si>
  <si>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</si>
  <si>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</si>
  <si>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</si>
  <si>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</si>
  <si>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</si>
  <si>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</si>
  <si>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</si>
  <si>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</si>
  <si>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</si>
  <si>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</si>
  <si>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</si>
  <si>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</si>
  <si>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</si>
  <si>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</si>
  <si>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</si>
  <si>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</si>
  <si>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</si>
  <si>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</si>
  <si>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</si>
  <si>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</si>
  <si>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</si>
  <si>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</si>
  <si>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</si>
  <si>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</si>
  <si>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</si>
  <si>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</si>
  <si>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</si>
  <si>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</si>
  <si>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</si>
  <si>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</si>
  <si>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</si>
  <si>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</si>
  <si>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</si>
  <si>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</si>
  <si>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</si>
  <si>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</si>
  <si>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</si>
  <si>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</si>
  <si>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</si>
  <si>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</si>
  <si>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</si>
  <si>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</si>
  <si>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</si>
  <si>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</si>
  <si>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</si>
  <si>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</si>
  <si>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</si>
  <si>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</si>
  <si>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</si>
  <si>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</si>
  <si>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</si>
  <si>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</si>
  <si>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</si>
  <si>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</si>
  <si>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</si>
  <si>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</si>
  <si>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</si>
  <si>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</si>
  <si>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</si>
  <si>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</si>
  <si>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</si>
  <si>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</si>
  <si>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</si>
  <si>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</si>
  <si>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</si>
  <si>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</si>
  <si>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</si>
  <si>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</si>
  <si>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</si>
  <si>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</si>
  <si>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</si>
  <si>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</si>
  <si>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</si>
  <si>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</si>
  <si>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</si>
  <si>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</si>
  <si>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</si>
  <si>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</si>
  <si>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</si>
  <si>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</si>
  <si>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</si>
  <si>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</si>
  <si>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</si>
  <si>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</si>
  <si>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</si>
  <si>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</si>
  <si>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</si>
  <si>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</si>
  <si>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</si>
  <si>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</si>
  <si>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</si>
  <si>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</si>
  <si>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</si>
  <si>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</si>
  <si>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</si>
  <si>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</si>
  <si>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</si>
  <si>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</si>
  <si>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</si>
  <si>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</si>
  <si>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</si>
  <si>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</si>
  <si>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</si>
  <si>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</si>
  <si>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</si>
  <si>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</si>
  <si>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</si>
  <si>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</si>
  <si>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</si>
  <si>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</si>
  <si>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</si>
  <si>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</si>
  <si>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</si>
  <si>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</si>
  <si>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</si>
  <si>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</si>
  <si>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</si>
  <si>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</si>
  <si>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</si>
  <si>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</si>
  <si>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</si>
  <si>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</si>
  <si>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</si>
  <si>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</si>
  <si>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</si>
  <si>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</si>
  <si>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</si>
  <si>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</si>
  <si>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</si>
  <si>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</si>
  <si>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</si>
  <si>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</si>
  <si>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</si>
  <si>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</si>
  <si>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</si>
  <si>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</si>
  <si>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</si>
  <si>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</si>
  <si>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</si>
  <si>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</si>
  <si>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</si>
  <si>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</si>
  <si>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</si>
  <si>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</si>
  <si>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</si>
  <si>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</si>
  <si>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</si>
  <si>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</si>
  <si>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</si>
  <si>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</si>
  <si>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</si>
  <si>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</si>
  <si>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</si>
  <si>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</si>
  <si>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</si>
  <si>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</si>
  <si>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</si>
  <si>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</si>
  <si>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</si>
  <si>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</si>
  <si>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</si>
  <si>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</si>
  <si>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</si>
  <si>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</si>
  <si>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</si>
  <si>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</si>
  <si>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</si>
  <si>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</si>
  <si>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</si>
  <si>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</si>
  <si>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</si>
  <si>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</si>
  <si>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</si>
  <si>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</si>
  <si>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</si>
  <si>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</si>
  <si>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</si>
  <si>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</si>
  <si>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</si>
  <si>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</si>
  <si>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</si>
  <si>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</si>
  <si>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</si>
  <si>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</si>
  <si>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</si>
  <si>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</si>
  <si>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</si>
  <si>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</si>
  <si>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</si>
  <si>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</si>
  <si>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</si>
  <si>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</si>
  <si>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</si>
  <si>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</si>
  <si>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</si>
  <si>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</si>
  <si>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</si>
  <si>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</si>
  <si>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</si>
  <si>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</si>
  <si>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</si>
  <si>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</si>
  <si>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</si>
  <si>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</si>
  <si>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</si>
  <si>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</si>
  <si>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</si>
  <si>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</si>
  <si>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</si>
  <si>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</si>
  <si>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</si>
  <si>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</si>
  <si>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</si>
  <si>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</si>
  <si>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</si>
  <si>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</si>
  <si>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</si>
  <si>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</si>
  <si>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</si>
  <si>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</si>
  <si>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</si>
  <si>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</si>
  <si>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</si>
  <si>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</si>
  <si>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</si>
  <si>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</si>
  <si>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</si>
  <si>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</si>
  <si>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</si>
  <si>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</si>
  <si>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</si>
  <si>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</si>
  <si>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</si>
  <si>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</si>
  <si>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</si>
  <si>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</si>
  <si>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</si>
  <si>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</si>
  <si>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</si>
  <si>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</si>
  <si>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</si>
  <si>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</si>
  <si>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</si>
  <si>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</si>
  <si>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</si>
  <si>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</si>
  <si>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</si>
  <si>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</si>
  <si>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</si>
  <si>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</si>
  <si>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</si>
  <si>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</si>
  <si>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</si>
  <si>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</si>
  <si>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</si>
  <si>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</si>
  <si>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</si>
  <si>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</si>
  <si>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</si>
  <si>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</si>
  <si>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</si>
  <si>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</si>
  <si>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</si>
  <si>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</si>
  <si>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</si>
  <si>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</si>
  <si>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</si>
  <si>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</si>
  <si>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</si>
  <si>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</si>
  <si>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</si>
  <si>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</si>
  <si>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</si>
  <si>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</si>
  <si>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</si>
  <si>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</si>
  <si>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</si>
  <si>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</si>
  <si>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</si>
  <si>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</si>
  <si>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</si>
  <si>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</si>
  <si>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</si>
  <si>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</si>
  <si>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</si>
  <si>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</si>
  <si>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</si>
  <si>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</si>
  <si>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</si>
  <si>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</si>
  <si>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</si>
  <si>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</si>
  <si>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</si>
  <si>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</si>
  <si>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</si>
  <si>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</si>
  <si>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</si>
  <si>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</si>
  <si>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</si>
  <si>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</si>
  <si>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</si>
  <si>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</si>
  <si>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</si>
  <si>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</si>
  <si>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</si>
  <si>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</si>
  <si>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</si>
  <si>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</si>
  <si>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</si>
  <si>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</si>
  <si>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</si>
  <si>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</si>
  <si>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</si>
  <si>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</si>
  <si>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</si>
  <si>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</si>
  <si>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</si>
  <si>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</si>
  <si>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</si>
  <si>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</si>
  <si>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</si>
  <si>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</si>
  <si>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</si>
  <si>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</si>
  <si>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</si>
  <si>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</si>
  <si>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</si>
  <si>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</si>
  <si>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</si>
  <si>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</si>
  <si>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</si>
  <si>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</si>
  <si>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</si>
  <si>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</si>
  <si>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</si>
  <si>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</si>
  <si>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</si>
  <si>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</si>
  <si>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</si>
  <si>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</si>
  <si>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</si>
  <si>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</si>
  <si>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</si>
  <si>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</si>
  <si>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</si>
  <si>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</si>
  <si>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</si>
  <si>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</si>
  <si>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</si>
  <si>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</si>
  <si>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</si>
  <si>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</si>
  <si>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</si>
  <si>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</si>
  <si>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</si>
  <si>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</si>
  <si>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</si>
  <si>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</si>
  <si>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</si>
  <si>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</si>
  <si>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</si>
  <si>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</si>
  <si>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</si>
  <si>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</si>
  <si>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</si>
  <si>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</si>
  <si>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</si>
  <si>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</si>
  <si>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</si>
  <si>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</si>
  <si>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</si>
  <si>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</si>
  <si>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</si>
  <si>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</si>
  <si>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</si>
  <si>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</si>
  <si>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</si>
  <si>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</si>
  <si>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</si>
  <si>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</si>
  <si>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</si>
  <si>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</si>
  <si>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</si>
  <si>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</si>
  <si>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</si>
  <si>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</si>
  <si>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</si>
  <si>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</si>
  <si>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</si>
  <si>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</si>
  <si>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</si>
  <si>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</si>
  <si>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</si>
  <si>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</si>
  <si>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</si>
  <si>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</si>
  <si>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</si>
  <si>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</si>
  <si>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</si>
  <si>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</si>
  <si>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</si>
  <si>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</si>
  <si>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</si>
  <si>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</si>
  <si>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</si>
  <si>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</si>
  <si>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</si>
  <si>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</si>
  <si>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</si>
  <si>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</si>
  <si>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</si>
  <si>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</si>
  <si>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</si>
  <si>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</si>
  <si>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</si>
  <si>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</si>
  <si>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</si>
  <si>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</si>
  <si>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</si>
  <si>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</si>
  <si>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</si>
  <si>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</si>
  <si>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</si>
  <si>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</si>
  <si>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</si>
  <si>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</si>
  <si>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</si>
  <si>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</si>
  <si>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</si>
  <si>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</si>
  <si>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</si>
  <si>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</si>
  <si>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</si>
  <si>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</si>
  <si>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</si>
  <si>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</si>
  <si>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</si>
  <si>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</si>
  <si>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</si>
  <si>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</si>
  <si>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</si>
  <si>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</si>
  <si>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</si>
  <si>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</si>
  <si>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</si>
  <si>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</si>
  <si>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</si>
  <si>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</si>
  <si>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</si>
  <si>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</si>
  <si>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</si>
  <si>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</si>
  <si>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</si>
  <si>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</si>
  <si>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</si>
  <si>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</si>
  <si>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</si>
  <si>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</si>
  <si>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</si>
  <si>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</si>
  <si>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</si>
  <si>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</si>
  <si>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</si>
  <si>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</si>
  <si>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</si>
  <si>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</si>
  <si>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</si>
  <si>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</si>
  <si>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</si>
  <si>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</si>
  <si>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</si>
  <si>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</si>
  <si>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</si>
  <si>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</si>
  <si>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</si>
  <si>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</si>
  <si>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</si>
  <si>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</si>
  <si>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</si>
  <si>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</si>
  <si>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</si>
  <si>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</si>
  <si>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</si>
  <si>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</si>
  <si>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</si>
  <si>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</si>
  <si>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</si>
  <si>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</si>
  <si>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</si>
  <si>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</si>
  <si>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</si>
  <si>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</si>
  <si>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</si>
  <si>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</si>
  <si>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</si>
  <si>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</si>
  <si>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</si>
  <si>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</si>
  <si>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</si>
  <si>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</si>
  <si>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</si>
  <si>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</si>
  <si>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</si>
  <si>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</si>
  <si>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</si>
  <si>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</si>
  <si>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</si>
  <si>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</si>
  <si>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</si>
  <si>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</si>
  <si>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</si>
  <si>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</si>
  <si>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</si>
  <si>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</si>
  <si>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</si>
  <si>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</si>
  <si>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</si>
  <si>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</si>
  <si>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</si>
  <si>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</si>
  <si>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</si>
  <si>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</si>
  <si>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</si>
  <si>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</si>
  <si>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</si>
  <si>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</si>
  <si>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</si>
  <si>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</si>
  <si>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</si>
  <si>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</si>
  <si>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</si>
  <si>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</si>
  <si>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</si>
  <si>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</si>
  <si>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</si>
  <si>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</si>
  <si>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</si>
  <si>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</si>
  <si>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</si>
  <si>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</si>
  <si>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</si>
  <si>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</si>
  <si>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</si>
  <si>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</si>
  <si>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</si>
  <si>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</si>
  <si>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</si>
  <si>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</si>
  <si>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</si>
  <si>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</si>
  <si>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</si>
  <si>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</si>
  <si>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</si>
  <si>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</si>
  <si>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</si>
  <si>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</si>
  <si>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</si>
  <si>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</si>
  <si>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</si>
  <si>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</si>
  <si>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</si>
  <si>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</si>
  <si>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</si>
  <si>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</si>
  <si>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</si>
  <si>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</si>
  <si>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</si>
  <si>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</si>
  <si>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</si>
  <si>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</si>
  <si>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</si>
  <si>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</si>
  <si>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</si>
  <si>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</si>
  <si>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</si>
  <si>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</si>
  <si>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</si>
  <si>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</si>
  <si>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</si>
  <si>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</si>
  <si>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</si>
  <si>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</si>
  <si>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</si>
  <si>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</si>
  <si>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</si>
  <si>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</si>
  <si>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</si>
  <si>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</si>
  <si>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</si>
  <si>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</si>
  <si>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</si>
  <si>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</si>
  <si>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</si>
  <si>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</si>
  <si>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</si>
  <si>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</si>
  <si>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</si>
  <si>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</si>
  <si>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</si>
  <si>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</si>
  <si>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</si>
  <si>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</si>
  <si>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</si>
  <si>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</si>
  <si>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</si>
  <si>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</si>
  <si>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</si>
  <si>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</si>
  <si>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</si>
  <si>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</si>
  <si>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</si>
  <si>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</si>
  <si>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</si>
  <si>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</si>
  <si>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</si>
  <si>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</si>
  <si>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</si>
  <si>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</si>
  <si>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</si>
  <si>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</si>
  <si>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</si>
  <si>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</si>
  <si>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</si>
  <si>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</si>
  <si>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</si>
  <si>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</si>
  <si>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</si>
  <si>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</si>
  <si>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</si>
  <si>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</si>
  <si>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</si>
  <si>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</si>
  <si>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</si>
  <si>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</si>
  <si>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</si>
  <si>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</si>
  <si>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</si>
  <si>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</si>
  <si>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</si>
  <si>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</si>
  <si>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</si>
  <si>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</si>
  <si>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</si>
  <si>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</si>
  <si>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</si>
  <si>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</si>
  <si>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</si>
  <si>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</si>
  <si>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</si>
  <si>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</si>
  <si>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</si>
  <si>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</si>
  <si>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</si>
  <si>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</si>
  <si>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</si>
  <si>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</si>
  <si>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</si>
  <si>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</si>
  <si>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</si>
  <si>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</si>
  <si>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</si>
  <si>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</si>
  <si>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</si>
  <si>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</si>
  <si>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</si>
  <si>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</si>
  <si>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</si>
  <si>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</si>
  <si>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</si>
  <si>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</si>
  <si>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</si>
  <si>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</si>
  <si>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</si>
  <si>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</si>
  <si>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</si>
  <si>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</si>
  <si>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</si>
  <si>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</si>
  <si>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</si>
  <si>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</si>
  <si>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</si>
  <si>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</si>
  <si>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</si>
  <si>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</si>
  <si>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</si>
  <si>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</si>
  <si>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</si>
  <si>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</si>
  <si>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</si>
  <si>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</si>
  <si>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</si>
  <si>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</si>
  <si>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</si>
  <si>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</si>
  <si>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</si>
  <si>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</si>
  <si>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</si>
  <si>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</si>
  <si>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</si>
  <si>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</si>
  <si>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</si>
  <si>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</si>
  <si>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</si>
  <si>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</si>
  <si>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</si>
  <si>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</si>
  <si>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</si>
  <si>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</si>
  <si>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</si>
  <si>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</si>
  <si>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</si>
  <si>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</si>
  <si>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</si>
  <si>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</si>
  <si>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</si>
  <si>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</si>
  <si>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</si>
  <si>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</si>
  <si>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</si>
  <si>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</si>
  <si>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</si>
  <si>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</si>
  <si>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</si>
  <si>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</si>
  <si>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</si>
  <si>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</si>
  <si>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</si>
  <si>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</si>
  <si>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</si>
  <si>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</si>
  <si>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</si>
  <si>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</si>
  <si>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</si>
  <si>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</si>
  <si>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</si>
  <si>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</si>
  <si>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</si>
  <si>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</si>
  <si>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</si>
  <si>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</si>
  <si>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</si>
  <si>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</si>
  <si>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</si>
  <si>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</si>
  <si>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</si>
  <si>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</si>
  <si>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</si>
  <si>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</si>
  <si>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</si>
  <si>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</si>
  <si>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</si>
  <si>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</si>
  <si>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</si>
  <si>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</si>
  <si>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</si>
  <si>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</si>
  <si>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</si>
  <si>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</si>
  <si>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</si>
  <si>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</si>
  <si>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</si>
  <si>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</si>
  <si>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</si>
  <si>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</si>
  <si>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</si>
  <si>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</si>
  <si>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</si>
  <si>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</si>
  <si>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</si>
  <si>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</si>
  <si>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</si>
  <si>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</si>
  <si>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</si>
  <si>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</si>
  <si>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</si>
  <si>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</si>
  <si>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</si>
  <si>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</si>
  <si>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</si>
  <si>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</si>
  <si>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</si>
  <si>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</si>
  <si>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</si>
  <si>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</si>
  <si>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</si>
  <si>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</si>
  <si>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</si>
  <si>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</si>
  <si>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</si>
  <si>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</si>
  <si>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</si>
  <si>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</si>
  <si>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</si>
  <si>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</si>
  <si>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</si>
  <si>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</si>
  <si>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</si>
  <si>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</si>
  <si>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</si>
  <si>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</si>
  <si>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</si>
  <si>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</si>
  <si>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</si>
  <si>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</si>
  <si>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</si>
  <si>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</si>
  <si>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</si>
  <si>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</si>
  <si>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</si>
  <si>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</si>
  <si>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</si>
  <si>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</si>
  <si>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</si>
  <si>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</si>
  <si>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</si>
  <si>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</si>
  <si>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</si>
  <si>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</si>
  <si>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</si>
  <si>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</si>
  <si>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</si>
  <si>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</si>
  <si>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</si>
  <si>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</si>
  <si>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</si>
  <si>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</si>
  <si>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</si>
  <si>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</si>
  <si>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</si>
  <si>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</si>
  <si>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</si>
  <si>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</si>
  <si>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</si>
  <si>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</si>
  <si>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</si>
  <si>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</si>
  <si>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</si>
  <si>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</si>
  <si>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</si>
  <si>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</si>
  <si>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</si>
  <si>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</si>
  <si>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</si>
  <si>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</si>
  <si>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</si>
  <si>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</si>
  <si>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</si>
  <si>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</si>
  <si>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</si>
  <si>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</si>
  <si>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</si>
  <si>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</si>
  <si>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</si>
  <si>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</si>
  <si>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</si>
  <si>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</si>
  <si>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</si>
  <si>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</si>
  <si>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</si>
  <si>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</si>
  <si>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</si>
  <si>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</si>
  <si>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</si>
  <si>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</si>
  <si>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</si>
  <si>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</si>
  <si>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</si>
  <si>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</si>
  <si>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</si>
  <si>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</si>
  <si>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</si>
  <si>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</si>
  <si>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</si>
  <si>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</si>
  <si>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</si>
  <si>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</si>
  <si>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</si>
  <si>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</si>
  <si>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</si>
  <si>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</si>
  <si>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</si>
  <si>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</si>
  <si>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</si>
  <si>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</si>
  <si>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</si>
  <si>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</si>
  <si>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</si>
  <si>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</si>
  <si>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</si>
  <si>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</si>
  <si>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</si>
  <si>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</si>
  <si>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</si>
  <si>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</si>
  <si>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</si>
  <si>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</si>
  <si>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</si>
  <si>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</si>
  <si>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</si>
  <si>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</si>
  <si>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</si>
  <si>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</si>
  <si>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</si>
  <si>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</si>
  <si>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</si>
  <si>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</si>
  <si>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</si>
  <si>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</si>
  <si>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</si>
  <si>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</si>
  <si>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</si>
  <si>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</si>
  <si>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</si>
  <si>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</si>
  <si>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</si>
  <si>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</si>
  <si>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</si>
  <si>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</si>
  <si>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</si>
  <si>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</si>
  <si>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</si>
  <si>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</si>
  <si>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</si>
  <si>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</si>
  <si>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</si>
  <si>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</si>
  <si>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</si>
  <si>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</si>
  <si>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</si>
  <si>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</si>
  <si>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</si>
  <si>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</si>
  <si>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</si>
  <si>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</si>
  <si>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</si>
  <si>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</si>
  <si>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</si>
  <si>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</si>
  <si>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</si>
  <si>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</si>
  <si>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</si>
  <si>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</si>
  <si>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</si>
  <si>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</si>
  <si>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</si>
  <si>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</si>
  <si>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</si>
  <si>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</si>
  <si>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</si>
  <si>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</si>
  <si>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</si>
  <si>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</si>
  <si>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</si>
  <si>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</si>
  <si>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</si>
  <si>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</si>
  <si>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</si>
  <si>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</si>
  <si>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</si>
  <si>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</si>
  <si>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</si>
  <si>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</si>
  <si>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</si>
  <si>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</si>
  <si>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</si>
  <si>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</si>
  <si>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</si>
  <si>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</si>
  <si>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</si>
  <si>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</si>
  <si>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</si>
  <si>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</si>
  <si>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</si>
  <si>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</si>
  <si>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</si>
  <si>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</si>
  <si>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</si>
  <si>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</si>
  <si>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</si>
  <si>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</si>
  <si>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</si>
  <si>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</si>
  <si>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</si>
  <si>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</si>
  <si>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</si>
  <si>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</si>
  <si>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</si>
  <si>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</si>
  <si>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</si>
  <si>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</si>
  <si>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</si>
  <si>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</si>
  <si>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</si>
  <si>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</si>
  <si>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</si>
  <si>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</si>
  <si>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</si>
  <si>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</si>
  <si>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</si>
  <si>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</si>
  <si>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</si>
  <si>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</si>
  <si>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</si>
  <si>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</si>
  <si>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</si>
  <si>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</si>
  <si>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</si>
  <si>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</si>
  <si>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</si>
  <si>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</si>
  <si>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</si>
  <si>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</si>
  <si>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</si>
  <si>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</si>
  <si>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</si>
  <si>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</si>
  <si>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</si>
  <si>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</si>
  <si>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</si>
  <si>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</si>
  <si>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</si>
  <si>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</si>
  <si>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</si>
  <si>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</si>
  <si>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</si>
  <si>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</si>
  <si>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</si>
  <si>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</si>
  <si>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</si>
  <si>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</si>
  <si>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</si>
  <si>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</si>
  <si>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</si>
  <si>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</si>
  <si>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</si>
  <si>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</si>
  <si>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</si>
  <si>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</si>
  <si>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</si>
  <si>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</si>
  <si>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</si>
  <si>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</si>
  <si>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</si>
  <si>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</si>
  <si>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</si>
  <si>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</si>
  <si>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</si>
  <si>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</si>
  <si>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</si>
  <si>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</si>
  <si>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</si>
  <si>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</si>
  <si>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</si>
  <si>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</si>
  <si>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</si>
  <si>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</si>
  <si>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</si>
  <si>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</si>
  <si>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</si>
  <si>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</si>
  <si>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</si>
  <si>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</si>
  <si>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</si>
  <si>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</si>
  <si>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</si>
  <si>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</si>
  <si>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</si>
  <si>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</si>
  <si>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</si>
  <si>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</si>
  <si>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</si>
  <si>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</si>
  <si>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</si>
  <si>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</si>
  <si>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</si>
  <si>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</si>
  <si>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</si>
  <si>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</si>
  <si>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</si>
  <si>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</si>
  <si>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</si>
  <si>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</si>
  <si>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</si>
  <si>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</si>
  <si>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</si>
  <si>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</si>
  <si>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</si>
  <si>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</si>
  <si>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</si>
  <si>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</si>
  <si>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</si>
  <si>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</si>
  <si>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</si>
  <si>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</si>
  <si>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</si>
  <si>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</si>
  <si>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</si>
  <si>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</si>
  <si>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</si>
  <si>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</si>
  <si>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</si>
  <si>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</si>
  <si>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</si>
  <si>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</si>
  <si>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</si>
  <si>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</si>
  <si>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</si>
  <si>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</si>
  <si>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</si>
  <si>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</si>
  <si>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</si>
  <si>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</si>
  <si>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</si>
  <si>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</si>
  <si>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</si>
  <si>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</si>
  <si>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</si>
  <si>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</si>
  <si>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</si>
  <si>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</si>
  <si>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</si>
  <si>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</si>
  <si>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</si>
  <si>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</si>
  <si>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</si>
  <si>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</si>
  <si>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</si>
  <si>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</si>
  <si>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</si>
  <si>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</si>
  <si>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</si>
  <si>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</si>
  <si>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</si>
  <si>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</si>
  <si>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</si>
  <si>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</si>
  <si>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</si>
  <si>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</si>
  <si>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</si>
  <si>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</si>
  <si>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</si>
  <si>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</si>
  <si>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</si>
  <si>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</si>
  <si>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</si>
  <si>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</si>
  <si>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</si>
  <si>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</si>
  <si>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</si>
  <si>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</si>
  <si>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</si>
  <si>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</si>
  <si>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</si>
  <si>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</si>
  <si>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</si>
  <si>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</si>
  <si>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</si>
  <si>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</si>
  <si>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</si>
  <si>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</si>
  <si>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</si>
  <si>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</si>
  <si>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</si>
  <si>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</si>
  <si>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</si>
  <si>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</si>
  <si>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</si>
  <si>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</si>
  <si>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</si>
  <si>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</si>
  <si>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</si>
  <si>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</si>
  <si>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</si>
  <si>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</si>
  <si>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</si>
  <si>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</si>
  <si>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</si>
  <si>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</si>
  <si>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</si>
  <si>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</si>
  <si>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</si>
  <si>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</si>
  <si>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</si>
  <si>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</si>
  <si>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</si>
  <si>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</si>
  <si>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</si>
  <si>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</si>
  <si>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</si>
  <si>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</si>
  <si>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</si>
  <si>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</si>
  <si>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</si>
  <si>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</si>
  <si>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</si>
  <si>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</si>
  <si>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</si>
  <si>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</si>
  <si>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</si>
  <si>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</si>
  <si>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</si>
  <si>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</si>
  <si>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</si>
  <si>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</si>
  <si>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</si>
  <si>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</si>
  <si>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</si>
  <si>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</si>
  <si>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</si>
  <si>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</si>
  <si>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</si>
  <si>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</si>
  <si>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</si>
  <si>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</si>
  <si>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</si>
  <si>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</si>
  <si>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</si>
  <si>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</si>
  <si>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</si>
  <si>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</si>
  <si>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</si>
  <si>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</si>
  <si>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</si>
  <si>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</si>
  <si>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</si>
  <si>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</si>
  <si>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</si>
  <si>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</si>
  <si>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</si>
  <si>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</si>
  <si>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</si>
  <si>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</si>
  <si>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</si>
  <si>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</si>
  <si>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</si>
  <si>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</si>
  <si>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</si>
  <si>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</si>
  <si>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</si>
  <si>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</si>
  <si>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</si>
  <si>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</si>
  <si>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</si>
  <si>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</si>
  <si>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</si>
  <si>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</si>
  <si>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</si>
  <si>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</si>
  <si>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</si>
  <si>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</si>
  <si>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</si>
  <si>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</si>
  <si>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</si>
  <si>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</si>
  <si>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</si>
  <si>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</si>
  <si>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</si>
  <si>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</si>
  <si>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</si>
  <si>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</si>
  <si>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</si>
  <si>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</si>
  <si>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</si>
  <si>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</si>
  <si>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</si>
  <si>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</si>
  <si>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</si>
  <si>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</si>
  <si>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</si>
  <si>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</si>
  <si>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</si>
  <si>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</si>
  <si>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</si>
  <si>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</si>
  <si>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</si>
  <si>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</si>
  <si>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</si>
  <si>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</si>
  <si>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</si>
  <si>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</si>
  <si>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</si>
  <si>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</si>
  <si>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</si>
  <si>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</si>
  <si>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</si>
  <si>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</si>
  <si>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</si>
  <si>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</si>
  <si>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</si>
  <si>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</si>
  <si>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</si>
  <si>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</si>
  <si>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</si>
  <si>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</si>
  <si>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</si>
  <si>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</si>
  <si>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</si>
  <si>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</si>
  <si>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</si>
  <si>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</si>
  <si>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</si>
  <si>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</si>
  <si>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</si>
  <si>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</si>
  <si>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</si>
  <si>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</si>
  <si>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</si>
  <si>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</si>
  <si>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</si>
  <si>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</si>
  <si>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</si>
  <si>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</si>
  <si>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</si>
  <si>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</si>
  <si>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</si>
  <si>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</si>
  <si>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</si>
  <si>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</si>
  <si>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</si>
  <si>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</si>
  <si>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</si>
  <si>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</si>
  <si>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</si>
  <si>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</si>
  <si>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</si>
  <si>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</si>
  <si>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</si>
  <si>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</si>
  <si>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</si>
  <si>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</si>
  <si>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</si>
  <si>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</si>
  <si>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</si>
  <si>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</si>
  <si>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</si>
  <si>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</si>
  <si>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</si>
  <si>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</si>
  <si>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</si>
  <si>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</si>
  <si>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</si>
  <si>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</si>
  <si>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</si>
  <si>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</si>
  <si>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</si>
  <si>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</si>
  <si>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</si>
  <si>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</si>
  <si>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</si>
  <si>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</si>
  <si>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</si>
  <si>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</si>
  <si>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</si>
  <si>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</si>
  <si>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</si>
  <si>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</si>
  <si>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</si>
  <si>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</si>
  <si>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</si>
  <si>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</si>
  <si>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</si>
  <si>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</si>
  <si>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</si>
  <si>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</si>
  <si>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</si>
  <si>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</si>
  <si>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</si>
  <si>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</si>
  <si>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</si>
  <si>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</si>
  <si>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</si>
  <si>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</si>
  <si>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</si>
  <si>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</si>
  <si>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</si>
  <si>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</si>
  <si>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</si>
  <si>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</si>
  <si>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</si>
  <si>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</si>
  <si>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</si>
  <si>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</si>
  <si>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</si>
  <si>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</si>
  <si>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</si>
  <si>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</si>
  <si>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</si>
  <si>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</si>
  <si>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</si>
  <si>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</si>
  <si>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</si>
  <si>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</si>
  <si>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</si>
  <si>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</si>
  <si>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</si>
  <si>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</si>
  <si>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</si>
  <si>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</si>
  <si>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</si>
  <si>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</si>
  <si>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</si>
  <si>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</si>
  <si>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</si>
  <si>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</si>
  <si>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</si>
  <si>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</si>
  <si>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</si>
  <si>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</si>
  <si>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</si>
  <si>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</si>
  <si>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</si>
  <si>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</si>
  <si>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</si>
  <si>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</si>
  <si>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</si>
  <si>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</si>
  <si>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</si>
  <si>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</si>
  <si>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</si>
  <si>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</si>
  <si>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</si>
  <si>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</si>
  <si>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</si>
  <si>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</si>
  <si>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</si>
  <si>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</si>
  <si>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</si>
  <si>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</si>
  <si>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</si>
  <si>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</si>
  <si>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</si>
  <si>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</si>
  <si>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</si>
  <si>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</si>
  <si>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</si>
  <si>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</si>
  <si>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</si>
  <si>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</si>
  <si>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</si>
  <si>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</si>
  <si>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</si>
  <si>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</si>
  <si>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</si>
  <si>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</si>
  <si>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</si>
  <si>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</si>
  <si>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</si>
  <si>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</si>
  <si>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</si>
  <si>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</si>
  <si>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</si>
  <si>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</si>
  <si>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</si>
  <si>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</si>
  <si>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</si>
  <si>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</si>
  <si>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</si>
  <si>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</si>
  <si>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</si>
  <si>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</si>
  <si>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</si>
  <si>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</si>
  <si>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</si>
  <si>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</si>
  <si>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</si>
  <si>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</si>
  <si>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</si>
  <si>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</si>
  <si>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</si>
  <si>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</si>
  <si>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</si>
  <si>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</si>
  <si>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</si>
  <si>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</si>
  <si>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</si>
  <si>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</si>
  <si>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</si>
  <si>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</si>
  <si>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</si>
  <si>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</si>
  <si>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</si>
  <si>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</si>
  <si>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</si>
  <si>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</si>
  <si>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</si>
  <si>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</si>
  <si>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</si>
  <si>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</si>
  <si>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</si>
  <si>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</si>
  <si>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</si>
  <si>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</si>
  <si>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</si>
  <si>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</si>
  <si>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</si>
  <si>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</si>
  <si>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</si>
  <si>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</si>
  <si>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</si>
  <si>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</si>
  <si>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</si>
  <si>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</si>
  <si>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</si>
  <si>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</si>
  <si>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</si>
  <si>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</si>
  <si>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</si>
  <si>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</si>
  <si>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</si>
  <si>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</si>
  <si>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</si>
  <si>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</si>
  <si>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</si>
  <si>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</si>
  <si>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</si>
  <si>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</si>
  <si>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</si>
  <si>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</si>
  <si>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</si>
  <si>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</si>
  <si>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</si>
  <si>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</si>
  <si>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</si>
  <si>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</si>
  <si>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</si>
  <si>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</si>
  <si>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</si>
  <si>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</si>
  <si>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</si>
  <si>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</si>
  <si>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</si>
  <si>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</si>
  <si>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</si>
  <si>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</si>
  <si>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</si>
  <si>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</si>
  <si>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</si>
  <si>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</si>
  <si>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</si>
  <si>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</si>
  <si>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</si>
  <si>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</si>
  <si>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</si>
  <si>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</si>
  <si>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</si>
  <si>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</si>
  <si>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</si>
  <si>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</si>
  <si>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</si>
  <si>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</si>
  <si>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</si>
  <si>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</si>
  <si>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</si>
  <si>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</si>
  <si>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</si>
  <si>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</si>
  <si>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</si>
  <si>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</si>
  <si>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</si>
  <si>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</si>
  <si>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</si>
  <si>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</si>
  <si>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</si>
  <si>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</si>
  <si>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</si>
  <si>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</si>
  <si>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</si>
  <si>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</si>
  <si>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</si>
  <si>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</si>
  <si>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</si>
  <si>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</si>
  <si>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</si>
  <si>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</si>
  <si>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</si>
  <si>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</si>
  <si>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</si>
  <si>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</si>
  <si>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</si>
  <si>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</si>
  <si>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</si>
  <si>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</si>
  <si>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</si>
  <si>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</si>
  <si>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</si>
  <si>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</si>
  <si>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</si>
  <si>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</si>
  <si>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</si>
  <si>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</si>
  <si>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</si>
  <si>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</si>
  <si>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</si>
  <si>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</si>
  <si>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</si>
  <si>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</si>
  <si>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</si>
  <si>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</si>
  <si>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</si>
  <si>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</si>
  <si>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</si>
  <si>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</si>
  <si>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</si>
  <si>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</si>
  <si>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</si>
  <si>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</si>
  <si>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</si>
  <si>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</si>
  <si>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</si>
  <si>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</si>
  <si>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</si>
  <si>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</si>
  <si>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</si>
  <si>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</si>
  <si>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</si>
  <si>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</si>
  <si>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</si>
  <si>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</si>
  <si>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</si>
  <si>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</si>
  <si>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</si>
  <si>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</si>
  <si>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</si>
  <si>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</si>
  <si>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</si>
  <si>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</si>
  <si>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</si>
  <si>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</si>
  <si>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</si>
  <si>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</si>
  <si>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</si>
  <si>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</si>
  <si>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</si>
  <si>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</si>
  <si>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</si>
  <si>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</si>
  <si>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</si>
  <si>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</si>
  <si>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</si>
  <si>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</si>
  <si>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</si>
  <si>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</si>
  <si>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</si>
  <si>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</si>
  <si>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</si>
  <si>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</si>
  <si>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</si>
  <si>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</si>
  <si>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</si>
  <si>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</si>
  <si>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</si>
  <si>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</si>
  <si>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</si>
  <si>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</si>
  <si>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</si>
  <si>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</si>
  <si>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</si>
  <si>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</si>
  <si>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</si>
  <si>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</si>
  <si>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</si>
  <si>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</si>
  <si>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</si>
  <si>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</si>
  <si>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</si>
  <si>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</si>
  <si>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</si>
  <si>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</si>
  <si>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</si>
  <si>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</si>
  <si>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</si>
  <si>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</si>
  <si>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</si>
  <si>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</si>
  <si>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</si>
  <si>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</si>
  <si>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</si>
  <si>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</si>
  <si>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</si>
  <si>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</si>
  <si>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</si>
  <si>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</si>
  <si>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</si>
  <si>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</si>
  <si>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</si>
  <si>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</si>
  <si>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</si>
  <si>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</si>
  <si>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</si>
  <si>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</si>
  <si>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</si>
  <si>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</si>
  <si>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</si>
  <si>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</si>
  <si>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</si>
  <si>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</si>
  <si>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</si>
  <si>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</si>
  <si>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</si>
  <si>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</si>
  <si>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</si>
  <si>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</si>
  <si>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</si>
  <si>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</si>
  <si>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</si>
  <si>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</si>
  <si>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</si>
  <si>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</si>
  <si>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</si>
  <si>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</si>
  <si>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</si>
  <si>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</si>
  <si>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</si>
  <si>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</si>
  <si>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</si>
  <si>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</si>
  <si>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</si>
  <si>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</si>
  <si>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</si>
  <si>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</si>
  <si>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</si>
  <si>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</si>
  <si>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</si>
  <si>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</si>
  <si>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</si>
  <si>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</si>
  <si>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</si>
  <si>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</si>
  <si>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</si>
  <si>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</si>
  <si>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</si>
  <si>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</si>
  <si>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</si>
  <si>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</si>
  <si>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</si>
  <si>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</si>
  <si>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</si>
  <si>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</si>
  <si>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</si>
  <si>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</si>
  <si>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</si>
  <si>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</si>
  <si>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</si>
  <si>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</si>
  <si>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</si>
  <si>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</si>
  <si>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</si>
  <si>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</si>
  <si>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</si>
  <si>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</si>
  <si>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</si>
  <si>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</si>
  <si>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</si>
  <si>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</si>
  <si>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</si>
  <si>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</si>
  <si>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</si>
  <si>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</si>
  <si>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</si>
  <si>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</si>
  <si>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</si>
  <si>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</si>
  <si>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</si>
  <si>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</si>
  <si>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</si>
  <si>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</si>
  <si>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</si>
  <si>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</si>
  <si>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</si>
  <si>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</si>
  <si>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</si>
  <si>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</si>
  <si>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</si>
  <si>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</si>
  <si>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</si>
  <si>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</si>
  <si>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</si>
  <si>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</si>
  <si>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</si>
  <si>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</si>
  <si>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</si>
  <si>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</si>
  <si>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</si>
  <si>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</si>
  <si>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</si>
  <si>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</si>
  <si>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</si>
  <si>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</si>
  <si>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</si>
  <si>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</si>
  <si>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</si>
  <si>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</si>
  <si>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</si>
  <si>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</si>
  <si>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</si>
  <si>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</si>
  <si>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</si>
  <si>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</si>
  <si>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</si>
  <si>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</si>
  <si>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</si>
  <si>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</si>
  <si>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</si>
  <si>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</si>
  <si>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</si>
  <si>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</si>
  <si>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</si>
  <si>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</si>
  <si>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</si>
  <si>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</si>
  <si>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</si>
  <si>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</si>
  <si>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</si>
  <si>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</si>
  <si>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</si>
  <si>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</si>
  <si>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</si>
  <si>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</si>
  <si>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</si>
  <si>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</si>
  <si>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</si>
  <si>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</si>
  <si>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</si>
  <si>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</si>
  <si>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</si>
  <si>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</si>
  <si>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</si>
  <si>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</si>
  <si>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</si>
  <si>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</si>
  <si>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</si>
  <si>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</si>
  <si>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</si>
  <si>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</si>
  <si>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</si>
  <si>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</si>
  <si>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</si>
  <si>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</si>
  <si>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</si>
  <si>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</si>
  <si>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</si>
  <si>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</si>
  <si>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</si>
  <si>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</si>
  <si>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</si>
  <si>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</si>
  <si>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</si>
  <si>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</si>
  <si>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</si>
  <si>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</si>
  <si>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</si>
  <si>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</si>
  <si>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</si>
  <si>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</si>
  <si>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</si>
  <si>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</si>
  <si>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</si>
  <si>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</si>
  <si>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</si>
  <si>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</si>
  <si>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</si>
  <si>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</si>
  <si>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</si>
  <si>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</si>
  <si>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</si>
  <si>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</si>
  <si>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</si>
  <si>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</si>
  <si>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</si>
  <si>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</si>
  <si>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</si>
  <si>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</si>
  <si>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</si>
  <si>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</si>
  <si>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</si>
  <si>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</si>
  <si>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</si>
  <si>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</si>
  <si>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</si>
  <si>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</si>
  <si>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</si>
  <si>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</si>
  <si>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</si>
  <si>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</si>
  <si>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</si>
  <si>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</si>
  <si>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</si>
  <si>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</si>
  <si>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</si>
  <si>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</si>
  <si>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</si>
  <si>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</si>
  <si>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</si>
  <si>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</si>
  <si>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</si>
  <si>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</si>
  <si>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</si>
  <si>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</si>
  <si>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</si>
  <si>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</si>
  <si>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</si>
  <si>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</si>
  <si>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</si>
  <si>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</si>
  <si>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</si>
  <si>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</si>
  <si>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</si>
  <si>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</si>
  <si>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</si>
  <si>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</si>
  <si>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</si>
  <si>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</si>
  <si>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</si>
  <si>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</si>
  <si>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</si>
  <si>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</si>
  <si>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</si>
  <si>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</si>
  <si>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</si>
  <si>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</si>
  <si>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</si>
  <si>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</si>
  <si>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</si>
  <si>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</si>
  <si>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</si>
  <si>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</si>
  <si>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</si>
  <si>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</si>
  <si>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</si>
  <si>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</si>
  <si>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</si>
  <si>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</si>
  <si>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</si>
  <si>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</si>
  <si>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</si>
  <si>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</si>
  <si>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</si>
  <si>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</si>
  <si>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</si>
  <si>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</si>
  <si>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</si>
  <si>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</si>
  <si>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</si>
  <si>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</si>
  <si>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</si>
  <si>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</si>
  <si>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</si>
  <si>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</si>
  <si>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</si>
  <si>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</si>
  <si>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</si>
  <si>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</si>
  <si>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</si>
  <si>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</si>
  <si>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</si>
  <si>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</si>
  <si>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</si>
  <si>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</si>
  <si>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</si>
  <si>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</si>
  <si>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</si>
  <si>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</si>
  <si>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</si>
  <si>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</si>
  <si>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</si>
  <si>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</si>
  <si>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</si>
  <si>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</si>
  <si>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</si>
  <si>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</si>
  <si>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</si>
  <si>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</si>
  <si>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</si>
  <si>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</si>
  <si>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</si>
  <si>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</si>
  <si>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</si>
  <si>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</si>
  <si>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</si>
  <si>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</si>
  <si>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</si>
  <si>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</si>
  <si>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</si>
  <si>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</si>
  <si>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</si>
  <si>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</si>
  <si>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</si>
  <si>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</si>
  <si>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</si>
  <si>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</si>
  <si>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</si>
  <si>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</si>
  <si>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</si>
  <si>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</si>
  <si>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</si>
  <si>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</si>
  <si>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</si>
  <si>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</si>
  <si>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</si>
  <si>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</si>
  <si>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</si>
  <si>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</si>
  <si>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</si>
  <si>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</si>
  <si>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</si>
  <si>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</si>
  <si>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</si>
  <si>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</si>
  <si>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</si>
  <si>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</si>
  <si>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</si>
  <si>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</si>
  <si>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</si>
  <si>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</si>
  <si>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</si>
  <si>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</si>
  <si>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</si>
  <si>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</si>
  <si>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</si>
  <si>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</si>
  <si>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</si>
  <si>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</si>
  <si>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</si>
  <si>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</si>
  <si>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</si>
  <si>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</si>
  <si>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</si>
  <si>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</si>
  <si>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</si>
  <si>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</si>
  <si>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</si>
  <si>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</si>
  <si>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</si>
  <si>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</si>
  <si>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</si>
  <si>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</si>
  <si>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</si>
  <si>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</si>
  <si>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</si>
  <si>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</si>
  <si>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</si>
  <si>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</si>
  <si>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</si>
  <si>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</si>
  <si>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</si>
  <si>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</si>
  <si>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</si>
  <si>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</si>
  <si>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</si>
  <si>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</si>
  <si>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</si>
  <si>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</si>
  <si>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</si>
  <si>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</si>
  <si>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</si>
  <si>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</si>
  <si>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</si>
  <si>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</si>
  <si>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</si>
  <si>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</si>
  <si>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</si>
  <si>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</si>
  <si>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</si>
  <si>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</si>
  <si>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</si>
  <si>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</si>
  <si>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</si>
  <si>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</si>
  <si>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</si>
  <si>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</si>
  <si>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</si>
  <si>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</si>
  <si>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</si>
  <si>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</si>
  <si>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</si>
  <si>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</si>
  <si>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</si>
  <si>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</si>
  <si>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</si>
  <si>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</si>
  <si>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</si>
  <si>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</si>
  <si>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</si>
  <si>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</si>
  <si>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</si>
  <si>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</si>
  <si>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</si>
  <si>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</si>
  <si>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</si>
  <si>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</si>
  <si>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</si>
  <si>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</si>
  <si>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</si>
  <si>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</si>
  <si>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</si>
  <si>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</si>
  <si>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</si>
  <si>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</si>
  <si>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</si>
  <si>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</si>
  <si>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</si>
  <si>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</si>
  <si>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</si>
  <si>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</si>
  <si>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</si>
  <si>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</si>
  <si>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</si>
  <si>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</si>
  <si>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</si>
  <si>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</si>
  <si>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</si>
  <si>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</si>
  <si>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</si>
  <si>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</si>
  <si>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</si>
  <si>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</si>
  <si>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</si>
  <si>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</si>
  <si>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</si>
  <si>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</si>
  <si>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</si>
  <si>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</si>
  <si>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</si>
  <si>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</si>
  <si>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</si>
  <si>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</si>
  <si>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</si>
  <si>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</si>
  <si>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</si>
  <si>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</si>
  <si>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</si>
  <si>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</si>
  <si>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</si>
  <si>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</si>
  <si>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</si>
  <si>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</si>
  <si>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</si>
  <si>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</si>
  <si>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</si>
  <si>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</si>
  <si>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</si>
  <si>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</si>
  <si>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</si>
  <si>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</si>
  <si>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</si>
  <si>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</si>
  <si>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</si>
  <si>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</si>
  <si>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</si>
  <si>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</si>
  <si>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</si>
  <si>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</si>
  <si>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</si>
  <si>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</si>
  <si>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</si>
  <si>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</si>
  <si>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</si>
  <si>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</si>
  <si>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</si>
  <si>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</si>
  <si>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</si>
  <si>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</si>
  <si>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</si>
  <si>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</si>
  <si>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</si>
  <si>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</si>
  <si>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</si>
  <si>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</si>
  <si>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</si>
  <si>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</si>
  <si>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</si>
  <si>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</si>
  <si>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</si>
  <si>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</si>
  <si>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</si>
  <si>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</si>
  <si>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</si>
  <si>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</si>
  <si>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</si>
  <si>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</si>
  <si>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</si>
  <si>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</si>
  <si>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</si>
  <si>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</si>
  <si>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</si>
  <si>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</si>
  <si>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</si>
  <si>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</si>
  <si>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</si>
  <si>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</si>
  <si>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</si>
  <si>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</si>
  <si>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</si>
  <si>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</si>
  <si>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</si>
  <si>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</si>
  <si>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</si>
  <si>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</si>
  <si>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</si>
  <si>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</si>
  <si>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</si>
  <si>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</si>
  <si>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</si>
  <si>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</si>
  <si>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</si>
  <si>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</si>
  <si>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</si>
  <si>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</si>
  <si>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</si>
  <si>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</si>
  <si>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</si>
  <si>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</si>
  <si>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</si>
  <si>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</si>
  <si>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</si>
  <si>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</si>
  <si>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</si>
  <si>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</si>
  <si>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</si>
  <si>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</si>
  <si>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</si>
  <si>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</si>
  <si>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</si>
  <si>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</si>
  <si>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</si>
  <si>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</si>
  <si>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</si>
  <si>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</si>
  <si>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</si>
  <si>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</si>
  <si>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</si>
  <si>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</si>
  <si>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</si>
  <si>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</si>
  <si>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</si>
  <si>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</si>
  <si>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</si>
  <si>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</si>
  <si>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</si>
  <si>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</si>
  <si>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</si>
  <si>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</si>
  <si>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</si>
  <si>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</si>
  <si>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</si>
  <si>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</si>
  <si>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</si>
  <si>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</si>
  <si>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</si>
  <si>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</si>
  <si>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</si>
  <si>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</si>
  <si>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</si>
  <si>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</si>
  <si>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</si>
  <si>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</si>
  <si>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</si>
  <si>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</si>
  <si>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</si>
  <si>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</si>
  <si>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</si>
  <si>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</si>
  <si>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</si>
  <si>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</si>
  <si>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</si>
  <si>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</si>
  <si>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</si>
  <si>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</si>
  <si>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</si>
  <si>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</si>
  <si>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</si>
  <si>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</si>
  <si>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</si>
  <si>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</si>
  <si>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</si>
  <si>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</si>
  <si>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</si>
  <si>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</si>
  <si>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</si>
  <si>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</si>
  <si>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</si>
  <si>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</si>
  <si>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</si>
  <si>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</si>
  <si>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</si>
  <si>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</si>
  <si>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</si>
  <si>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</si>
  <si>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</si>
  <si>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</si>
  <si>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</si>
  <si>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</si>
  <si>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</si>
  <si>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</si>
  <si>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</si>
  <si>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</si>
  <si>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</si>
  <si>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</si>
  <si>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</si>
  <si>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</si>
  <si>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</si>
  <si>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</si>
  <si>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</si>
  <si>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</si>
  <si>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</si>
  <si>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</si>
  <si>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</si>
  <si>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</si>
  <si>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</si>
  <si>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</si>
  <si>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</si>
  <si>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</si>
  <si>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</si>
  <si>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</si>
  <si>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</si>
  <si>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</si>
  <si>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</si>
  <si>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</si>
  <si>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</si>
  <si>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</si>
  <si>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</si>
  <si>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</si>
  <si>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</si>
  <si>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</si>
  <si>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</si>
  <si>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</si>
  <si>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</si>
  <si>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</si>
  <si>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</si>
  <si>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</si>
  <si>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</si>
  <si>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</si>
  <si>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</si>
  <si>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</si>
  <si>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</si>
  <si>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</si>
  <si>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</si>
  <si>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</si>
  <si>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</si>
  <si>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</si>
  <si>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</si>
  <si>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</si>
  <si>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</si>
  <si>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</si>
  <si>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</si>
  <si>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</si>
  <si>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</si>
  <si>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</si>
  <si>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</si>
  <si>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</si>
  <si>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</si>
  <si>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</si>
  <si>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</si>
  <si>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</si>
  <si>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</si>
  <si>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</si>
  <si>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</si>
  <si>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</si>
  <si>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</si>
  <si>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</si>
  <si>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</si>
  <si>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</si>
  <si>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</si>
  <si>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</si>
  <si>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</si>
  <si>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</si>
  <si>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</si>
  <si>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</si>
  <si>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</si>
  <si>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</si>
  <si>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</si>
  <si>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</si>
  <si>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</si>
  <si>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</si>
  <si>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</si>
  <si>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</si>
  <si>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</si>
  <si>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</si>
  <si>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</si>
  <si>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</si>
  <si>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</si>
  <si>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</si>
  <si>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</si>
  <si>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</si>
  <si>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</si>
  <si>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</si>
  <si>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</si>
  <si>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</si>
  <si>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</si>
  <si>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</si>
  <si>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</si>
  <si>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</si>
  <si>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</si>
  <si>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</si>
  <si>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</si>
  <si>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</si>
  <si>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</si>
  <si>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</si>
  <si>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</si>
  <si>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</si>
  <si>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</si>
  <si>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</si>
  <si>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</si>
  <si>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</si>
  <si>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</si>
  <si>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</si>
  <si>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</si>
  <si>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</si>
  <si>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</si>
  <si>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</si>
  <si>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</si>
  <si>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</si>
  <si>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</si>
  <si>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</si>
  <si>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</si>
  <si>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</si>
  <si>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</si>
  <si>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</si>
  <si>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</si>
  <si>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</si>
  <si>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</si>
  <si>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</si>
  <si>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</si>
  <si>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</si>
  <si>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</si>
  <si>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</si>
  <si>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</si>
  <si>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</si>
  <si>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</si>
  <si>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</si>
  <si>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</si>
  <si>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</si>
  <si>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</si>
  <si>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</si>
  <si>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</si>
  <si>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</si>
  <si>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</si>
  <si>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</si>
  <si>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</si>
  <si>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</si>
  <si>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</si>
  <si>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</si>
  <si>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</si>
  <si>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</si>
  <si>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</si>
  <si>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</si>
  <si>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</si>
  <si>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</si>
  <si>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</si>
  <si>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</si>
  <si>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</si>
  <si>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</si>
  <si>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</si>
  <si>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</si>
  <si>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</si>
  <si>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</si>
  <si>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</si>
  <si>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</si>
  <si>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</si>
  <si>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</si>
  <si>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</si>
  <si>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</si>
  <si>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</si>
  <si>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</si>
  <si>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</si>
  <si>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</si>
  <si>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</si>
  <si>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</si>
  <si>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</si>
  <si>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</si>
  <si>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</si>
  <si>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</si>
  <si>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</si>
  <si>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</si>
  <si>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</si>
  <si>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</si>
  <si>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</si>
  <si>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</si>
  <si>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</si>
  <si>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</si>
  <si>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</si>
  <si>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</si>
  <si>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</si>
  <si>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</si>
  <si>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</si>
  <si>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</si>
  <si>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</si>
  <si>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</si>
  <si>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</si>
  <si>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</si>
  <si>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</si>
  <si>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</si>
  <si>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</si>
  <si>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</si>
  <si>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</si>
  <si>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</si>
  <si>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</si>
  <si>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</si>
  <si>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</si>
  <si>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</si>
  <si>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</si>
  <si>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</si>
  <si>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</si>
  <si>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</si>
  <si>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</si>
  <si>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</si>
  <si>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</si>
  <si>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</si>
  <si>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</si>
  <si>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</si>
  <si>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</si>
  <si>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</si>
  <si>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</si>
  <si>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</si>
  <si>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</si>
  <si>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</si>
  <si>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</si>
  <si>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</si>
  <si>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</si>
  <si>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</si>
  <si>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</si>
  <si>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</si>
  <si>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</si>
  <si>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</si>
  <si>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</si>
  <si>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</si>
  <si>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</si>
  <si>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</si>
  <si>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</si>
  <si>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</si>
  <si>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</si>
  <si>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</si>
  <si>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</si>
  <si>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</si>
  <si>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</si>
  <si>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</si>
  <si>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</si>
  <si>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</si>
  <si>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</si>
  <si>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</si>
  <si>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</si>
  <si>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</si>
  <si>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</si>
  <si>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</si>
  <si>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</si>
  <si>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</si>
  <si>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</si>
  <si>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</si>
  <si>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</si>
  <si>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</si>
  <si>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</si>
  <si>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</si>
  <si>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</si>
  <si>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</si>
  <si>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</si>
  <si>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</si>
  <si>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</si>
  <si>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</si>
  <si>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</si>
  <si>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</si>
  <si>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</si>
  <si>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</si>
  <si>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</si>
  <si>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</si>
  <si>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</si>
  <si>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</si>
  <si>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</si>
  <si>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</si>
  <si>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</si>
  <si>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</si>
  <si>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</si>
  <si>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</si>
  <si>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</si>
  <si>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</si>
  <si>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</si>
  <si>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</si>
  <si>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</si>
  <si>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</si>
  <si>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</si>
  <si>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</si>
  <si>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</si>
  <si>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</si>
  <si>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</si>
  <si>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</si>
  <si>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</si>
  <si>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</si>
  <si>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</si>
  <si>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</si>
  <si>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</si>
  <si>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</si>
  <si>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</si>
  <si>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</si>
  <si>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</si>
  <si>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</si>
  <si>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</si>
  <si>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</si>
  <si>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</si>
  <si>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</si>
  <si>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</si>
  <si>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</si>
  <si>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</si>
  <si>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</si>
  <si>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</si>
  <si>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</si>
  <si>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</si>
  <si>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</si>
  <si>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</si>
  <si>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</si>
  <si>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</si>
  <si>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</si>
  <si>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</si>
  <si>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</si>
  <si>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</si>
  <si>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</si>
  <si>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</si>
  <si>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</si>
  <si>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</si>
  <si>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</si>
  <si>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</si>
  <si>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</si>
  <si>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</si>
  <si>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</si>
  <si>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</si>
  <si>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</si>
  <si>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</si>
  <si>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</si>
  <si>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</si>
  <si>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</si>
  <si>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</si>
  <si>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</si>
  <si>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</si>
  <si>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</si>
  <si>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</si>
  <si>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</si>
  <si>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</si>
  <si>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</si>
  <si>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</si>
  <si>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</si>
  <si>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</si>
  <si>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</si>
  <si>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</si>
  <si>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</si>
  <si>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</si>
  <si>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</si>
  <si>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</si>
  <si>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</si>
  <si>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</si>
  <si>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</si>
  <si>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</si>
  <si>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</si>
  <si>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</si>
  <si>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</si>
  <si>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</si>
  <si>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</si>
  <si>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</si>
  <si>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</si>
  <si>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</si>
  <si>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</si>
  <si>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</si>
  <si>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</si>
  <si>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</si>
  <si>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</si>
  <si>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</si>
  <si>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</si>
  <si>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</si>
  <si>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</si>
  <si>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</si>
  <si>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</si>
  <si>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</si>
  <si>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</si>
  <si>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</si>
  <si>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</si>
  <si>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</si>
  <si>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</si>
  <si>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</si>
  <si>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</si>
  <si>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</si>
  <si>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</si>
  <si>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</si>
  <si>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</si>
  <si>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</si>
  <si>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</si>
  <si>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</si>
  <si>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</si>
  <si>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</si>
  <si>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</si>
  <si>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</si>
  <si>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</si>
  <si>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</si>
  <si>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</si>
  <si>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</si>
  <si>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</si>
  <si>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</si>
  <si>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</si>
  <si>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</si>
  <si>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</si>
  <si>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</si>
  <si>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</si>
  <si>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</si>
  <si>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</si>
  <si>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</si>
  <si>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</si>
  <si>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</si>
  <si>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</si>
  <si>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</si>
  <si>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</si>
  <si>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</si>
  <si>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</si>
  <si>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</si>
  <si>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</si>
  <si>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</si>
  <si>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</si>
  <si>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</si>
  <si>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</si>
  <si>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</si>
  <si>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</si>
  <si>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</si>
  <si>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</si>
  <si>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</si>
  <si>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</si>
  <si>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</si>
  <si>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</si>
  <si>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</si>
  <si>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</si>
  <si>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</si>
  <si>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</si>
  <si>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</si>
  <si>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</si>
  <si>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</si>
  <si>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</si>
  <si>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</si>
  <si>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</si>
  <si>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</si>
  <si>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</si>
  <si>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</si>
  <si>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</si>
  <si>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</si>
  <si>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</si>
  <si>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</si>
  <si>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</si>
  <si>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</si>
  <si>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</si>
  <si>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</si>
  <si>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</si>
  <si>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</si>
  <si>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</si>
  <si>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</si>
  <si>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</si>
  <si>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</si>
  <si>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</si>
  <si>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</si>
  <si>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</si>
  <si>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</si>
  <si>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</si>
  <si>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</si>
  <si>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</si>
  <si>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</si>
  <si>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</si>
  <si>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</si>
  <si>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</si>
  <si>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</si>
  <si>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</si>
  <si>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</si>
  <si>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</si>
  <si>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</si>
  <si>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</si>
  <si>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</si>
  <si>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</si>
  <si>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</si>
  <si>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</si>
  <si>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</si>
  <si>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</si>
  <si>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</si>
  <si>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</si>
  <si>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</si>
  <si>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</si>
  <si>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</si>
  <si>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</si>
  <si>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</si>
  <si>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</si>
  <si>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</si>
  <si>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</si>
  <si>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</si>
  <si>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</si>
  <si>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</si>
  <si>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</si>
  <si>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</si>
  <si>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</si>
  <si>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</si>
  <si>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</si>
  <si>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</si>
  <si>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</si>
  <si>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</si>
  <si>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</si>
  <si>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</si>
  <si>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</si>
  <si>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</si>
  <si>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</si>
  <si>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</si>
  <si>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</si>
  <si>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</si>
  <si>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</si>
  <si>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</si>
  <si>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</si>
  <si>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</si>
  <si>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</si>
  <si>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</si>
  <si>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</si>
  <si>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</si>
  <si>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</si>
  <si>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</si>
  <si>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</si>
  <si>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</si>
  <si>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</si>
  <si>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</si>
  <si>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</si>
  <si>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</si>
  <si>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</si>
  <si>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</si>
  <si>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</si>
  <si>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</si>
  <si>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</si>
  <si>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</si>
  <si>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</si>
  <si>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</si>
  <si>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</si>
  <si>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</si>
  <si>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</si>
  <si>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</si>
  <si>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</si>
  <si>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</si>
  <si>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</si>
  <si>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</si>
  <si>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</si>
  <si>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</si>
  <si>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</si>
  <si>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</si>
  <si>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</si>
  <si>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</si>
  <si>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</si>
  <si>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</si>
  <si>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</si>
  <si>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</si>
  <si>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</si>
  <si>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</si>
  <si>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</si>
  <si>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</si>
  <si>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</si>
  <si>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</si>
  <si>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</si>
  <si>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</si>
  <si>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</si>
  <si>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</si>
  <si>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</si>
  <si>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</si>
  <si>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</si>
  <si>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</si>
  <si>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</si>
  <si>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</si>
  <si>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</si>
  <si>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</si>
  <si>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</si>
  <si>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</si>
  <si>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</si>
  <si>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</si>
  <si>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</si>
  <si>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</si>
  <si>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</si>
  <si>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</si>
  <si>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</si>
  <si>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</si>
  <si>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</si>
  <si>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</si>
  <si>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</si>
  <si>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</si>
  <si>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</si>
  <si>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</si>
  <si>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</si>
  <si>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</si>
  <si>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</si>
  <si>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</si>
  <si>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</si>
  <si>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</si>
  <si>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</si>
  <si>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</si>
  <si>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</si>
  <si>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</si>
  <si>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</si>
  <si>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</si>
  <si>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</si>
  <si>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</si>
  <si>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</si>
  <si>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</si>
  <si>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</si>
  <si>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</si>
  <si>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</si>
  <si>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</si>
  <si>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</si>
  <si>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</si>
  <si>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</si>
  <si>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</si>
  <si>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</si>
  <si>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</si>
  <si>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</si>
  <si>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</si>
  <si>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</si>
  <si>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</si>
  <si>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</si>
  <si>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</si>
  <si>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</si>
  <si>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</si>
  <si>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</si>
  <si>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</si>
  <si>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</si>
  <si>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</si>
  <si>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</si>
  <si>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</si>
  <si>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</si>
  <si>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</si>
  <si>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</si>
  <si>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</si>
  <si>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</si>
  <si>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</si>
  <si>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</si>
  <si>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</si>
  <si>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</si>
  <si>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</si>
  <si>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</si>
  <si>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</si>
  <si>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</si>
  <si>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</si>
  <si>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</si>
  <si>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</si>
  <si>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</si>
  <si>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</si>
  <si>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</si>
  <si>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</si>
  <si>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</si>
  <si>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</si>
  <si>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</si>
  <si>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</si>
  <si>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</si>
  <si>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</si>
  <si>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</si>
  <si>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</si>
  <si>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</si>
  <si>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</si>
  <si>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</si>
  <si>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</si>
  <si>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</si>
  <si>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</si>
  <si>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</si>
  <si>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</si>
  <si>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</si>
  <si>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</si>
  <si>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</si>
  <si>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</si>
  <si>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</si>
  <si>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</si>
  <si>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</si>
  <si>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</si>
  <si>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</si>
  <si>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</si>
  <si>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</si>
  <si>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</si>
  <si>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</si>
  <si>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</si>
  <si>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</si>
  <si>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</si>
  <si>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</si>
  <si>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</si>
  <si>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</si>
  <si>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</si>
  <si>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</si>
  <si>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</si>
  <si>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</si>
  <si>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</si>
  <si>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</si>
  <si>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</si>
  <si>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</si>
  <si>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</si>
  <si>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</si>
  <si>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</si>
  <si>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</si>
  <si>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</si>
  <si>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</si>
  <si>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</si>
  <si>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</si>
  <si>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</si>
  <si>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</si>
  <si>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</si>
  <si>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</si>
  <si>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</si>
  <si>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</si>
  <si>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</si>
  <si>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</si>
  <si>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</si>
  <si>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</si>
  <si>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</si>
  <si>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</si>
  <si>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</si>
  <si>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</si>
  <si>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</si>
  <si>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</si>
  <si>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</si>
  <si>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</si>
  <si>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</si>
  <si>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</si>
  <si>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</si>
  <si>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</si>
  <si>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</si>
  <si>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</si>
  <si>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</si>
  <si>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</si>
  <si>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</si>
  <si>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</si>
  <si>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</si>
  <si>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</si>
  <si>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</si>
  <si>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</si>
  <si>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</si>
  <si>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</si>
  <si>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</si>
  <si>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</si>
  <si>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</si>
  <si>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</si>
  <si>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</si>
  <si>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</si>
  <si>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</si>
  <si>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</si>
  <si>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</si>
  <si>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</si>
  <si>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</si>
  <si>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</si>
  <si>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</si>
  <si>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</si>
  <si>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</si>
  <si>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</si>
  <si>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</si>
  <si>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</si>
  <si>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</si>
  <si>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</si>
  <si>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</si>
  <si>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</si>
  <si>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</si>
  <si>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</si>
  <si>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</si>
  <si>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</si>
  <si>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</si>
  <si>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</si>
  <si>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</si>
  <si>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</si>
  <si>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</si>
  <si>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</si>
  <si>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</si>
  <si>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</si>
  <si>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</si>
  <si>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</si>
  <si>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</si>
  <si>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</si>
  <si>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</si>
  <si>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</si>
  <si>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</si>
  <si>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</si>
  <si>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</si>
  <si>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</si>
  <si>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</si>
  <si>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</si>
  <si>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</si>
  <si>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</si>
  <si>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</si>
  <si>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</si>
  <si>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</si>
  <si>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</si>
  <si>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</si>
  <si>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</si>
  <si>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</si>
  <si>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</si>
  <si>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</si>
  <si>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</si>
  <si>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</si>
  <si>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</si>
  <si>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</si>
  <si>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</si>
  <si>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</si>
  <si>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</si>
  <si>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</si>
  <si>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</si>
  <si>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</si>
  <si>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</si>
  <si>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</si>
  <si>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</si>
  <si>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</si>
  <si>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</si>
  <si>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</si>
  <si>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</si>
  <si>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</si>
  <si>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</si>
  <si>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</si>
  <si>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</si>
  <si>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</si>
  <si>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</si>
  <si>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</si>
  <si>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</si>
  <si>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</si>
  <si>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</si>
  <si>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</si>
  <si>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</si>
  <si>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</si>
  <si>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</si>
  <si>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</si>
  <si>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</si>
  <si>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</si>
  <si>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</si>
  <si>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</si>
  <si>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</si>
  <si>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</si>
  <si>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</si>
  <si>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</si>
  <si>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</si>
  <si>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</si>
  <si>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</si>
  <si>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</si>
  <si>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</si>
  <si>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</si>
  <si>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</si>
  <si>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</si>
  <si>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</si>
  <si>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</si>
  <si>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</si>
  <si>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</si>
  <si>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</si>
  <si>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</si>
  <si>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</si>
  <si>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</si>
  <si>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</si>
  <si>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</si>
  <si>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</si>
  <si>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</si>
  <si>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</si>
  <si>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</si>
  <si>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</si>
  <si>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</si>
  <si>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</si>
  <si>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</si>
  <si>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</si>
  <si>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</si>
  <si>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</si>
  <si>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</si>
  <si>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</si>
  <si>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</si>
  <si>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</si>
  <si>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</si>
  <si>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</si>
  <si>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</si>
  <si>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</si>
  <si>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</si>
  <si>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</si>
  <si>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</si>
  <si>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</si>
  <si>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</si>
  <si>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</si>
  <si>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</si>
  <si>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</si>
  <si>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</si>
  <si>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</si>
  <si>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</si>
  <si>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</si>
  <si>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</si>
  <si>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</si>
  <si>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</si>
  <si>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</si>
  <si>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</si>
  <si>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</si>
  <si>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</si>
  <si>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</si>
  <si>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</si>
  <si>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</si>
  <si>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</si>
  <si>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</si>
  <si>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</si>
  <si>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</si>
  <si>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</si>
  <si>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</si>
  <si>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</si>
  <si>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</si>
  <si>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</si>
  <si>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</si>
  <si>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</si>
  <si>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</si>
  <si>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</si>
  <si>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</si>
  <si>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</si>
  <si>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</si>
  <si>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</si>
  <si>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</si>
  <si>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</si>
  <si>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</si>
  <si>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</si>
  <si>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</si>
  <si>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</si>
  <si>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</si>
  <si>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</si>
  <si>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</si>
  <si>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</si>
  <si>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</si>
  <si>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</si>
  <si>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</si>
  <si>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</si>
  <si>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</si>
  <si>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</si>
  <si>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</si>
  <si>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</si>
  <si>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</si>
  <si>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</si>
  <si>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</si>
  <si>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</si>
  <si>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</si>
  <si>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</si>
  <si>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</si>
  <si>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</si>
  <si>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</si>
  <si>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</si>
  <si>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</si>
  <si>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</si>
  <si>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</si>
  <si>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</si>
  <si>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</si>
  <si>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</si>
  <si>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</si>
  <si>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</si>
  <si>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</si>
  <si>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</si>
  <si>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</si>
  <si>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</si>
  <si>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</si>
  <si>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</si>
  <si>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</si>
  <si>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</si>
  <si>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</si>
  <si>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</si>
  <si>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</si>
  <si>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</si>
  <si>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</si>
  <si>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</si>
  <si>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</si>
  <si>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</si>
  <si>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</si>
  <si>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</si>
  <si>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</si>
  <si>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</si>
  <si>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</si>
  <si>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</si>
  <si>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</si>
  <si>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</si>
  <si>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</si>
  <si>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</si>
  <si>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</si>
  <si>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</si>
  <si>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</si>
  <si>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</si>
  <si>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</si>
  <si>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</si>
  <si>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</si>
  <si>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</si>
  <si>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</si>
  <si>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</si>
  <si>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</si>
  <si>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</si>
  <si>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</si>
  <si>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</si>
  <si>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</si>
  <si>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</si>
  <si>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</si>
  <si>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</si>
  <si>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</si>
  <si>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</si>
  <si>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</si>
  <si>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</si>
  <si>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</si>
  <si>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</si>
  <si>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</si>
  <si>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</si>
  <si>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</si>
  <si>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</si>
  <si>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</si>
  <si>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</si>
  <si>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</si>
  <si>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</si>
  <si>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</si>
  <si>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</si>
  <si>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</si>
  <si>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</si>
  <si>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</si>
  <si>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</si>
  <si>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</si>
  <si>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</si>
  <si>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</si>
  <si>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</si>
  <si>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</si>
  <si>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</si>
  <si>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</si>
  <si>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</si>
  <si>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</si>
  <si>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</si>
  <si>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</si>
  <si>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</si>
  <si>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</si>
  <si>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</si>
  <si>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</si>
  <si>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</si>
  <si>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</si>
  <si>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</si>
  <si>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</si>
  <si>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</si>
  <si>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</si>
  <si>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</si>
  <si>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</si>
  <si>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</si>
  <si>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</si>
  <si>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</si>
  <si>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</si>
  <si>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</si>
  <si>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</si>
  <si>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</si>
  <si>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</si>
  <si>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</si>
  <si>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</si>
  <si>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</si>
  <si>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</si>
  <si>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</si>
  <si>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</si>
  <si>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</si>
  <si>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</si>
  <si>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</si>
  <si>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</si>
  <si>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</si>
  <si>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</si>
  <si>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</si>
  <si>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</si>
  <si>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</si>
  <si>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</si>
  <si>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</si>
  <si>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</si>
  <si>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</si>
  <si>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</si>
  <si>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</si>
  <si>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</si>
  <si>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</si>
  <si>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</si>
  <si>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</si>
  <si>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</si>
  <si>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</si>
  <si>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</si>
  <si>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</si>
  <si>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</si>
  <si>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</si>
  <si>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</si>
  <si>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</si>
  <si>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</si>
  <si>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</si>
  <si>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</si>
  <si>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</si>
  <si>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</si>
  <si>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</si>
  <si>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</si>
  <si>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</si>
  <si>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</si>
  <si>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</si>
  <si>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</si>
  <si>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</si>
  <si>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</si>
  <si>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</si>
  <si>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</si>
  <si>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</si>
  <si>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</si>
  <si>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</si>
  <si>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</si>
  <si>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</si>
  <si>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</si>
  <si>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</si>
  <si>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</si>
  <si>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</si>
  <si>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</si>
  <si>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</si>
  <si>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</si>
  <si>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</si>
  <si>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</si>
  <si>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</si>
  <si>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</si>
  <si>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</si>
  <si>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</si>
  <si>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</si>
  <si>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</si>
  <si>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</si>
  <si>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</si>
  <si>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</si>
  <si>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</si>
  <si>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</si>
  <si>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</si>
  <si>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</si>
  <si>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</si>
  <si>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</si>
  <si>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</si>
  <si>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</si>
  <si>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</si>
  <si>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</si>
  <si>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</si>
  <si>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</si>
  <si>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</si>
  <si>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</si>
  <si>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</si>
  <si>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</si>
  <si>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</si>
  <si>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</si>
  <si>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</si>
  <si>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</si>
  <si>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</si>
  <si>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</si>
  <si>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</si>
  <si>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</si>
  <si>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</si>
  <si>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</si>
  <si>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</si>
  <si>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</si>
  <si>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</si>
  <si>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</si>
  <si>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</si>
  <si>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</si>
  <si>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</si>
  <si>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</si>
  <si>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</si>
  <si>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</si>
  <si>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</si>
  <si>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</si>
  <si>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</si>
  <si>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</si>
  <si>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</si>
  <si>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</si>
  <si>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</si>
  <si>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</si>
  <si>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</si>
  <si>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</si>
  <si>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</si>
  <si>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</si>
  <si>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</si>
  <si>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</si>
  <si>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</si>
  <si>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</si>
  <si>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</si>
  <si>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</si>
  <si>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</si>
  <si>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</si>
  <si>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</si>
  <si>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</si>
  <si>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</si>
  <si>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</si>
  <si>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</si>
  <si>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</si>
  <si>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</si>
  <si>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</si>
  <si>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</si>
  <si>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</si>
  <si>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</si>
  <si>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</si>
  <si>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</si>
  <si>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</si>
  <si>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</si>
  <si>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</si>
  <si>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</si>
  <si>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</si>
  <si>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</si>
  <si>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</si>
  <si>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</si>
  <si>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</si>
  <si>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</si>
  <si>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</si>
  <si>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</si>
  <si>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</si>
  <si>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</si>
  <si>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</si>
  <si>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</si>
  <si>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</si>
  <si>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</si>
  <si>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</si>
  <si>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</si>
  <si>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</si>
  <si>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</si>
  <si>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</si>
  <si>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</si>
  <si>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</si>
  <si>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</si>
  <si>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</si>
  <si>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</si>
  <si>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</si>
  <si>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</si>
  <si>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</si>
  <si>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</si>
  <si>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</si>
  <si>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</si>
  <si>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</si>
  <si>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</si>
  <si>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</si>
  <si>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</si>
  <si>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</si>
  <si>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</si>
  <si>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</si>
  <si>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</si>
  <si>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</si>
  <si>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</si>
  <si>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</si>
  <si>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</si>
  <si>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</si>
  <si>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</si>
  <si>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</si>
  <si>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</si>
  <si>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</si>
  <si>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</si>
  <si>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</si>
  <si>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</si>
  <si>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</si>
  <si>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</si>
  <si>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</si>
  <si>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</si>
  <si>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</si>
  <si>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</si>
  <si>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</si>
  <si>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</si>
  <si>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</si>
  <si>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</si>
  <si>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</si>
  <si>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</si>
  <si>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</si>
  <si>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</si>
  <si>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</si>
  <si>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</si>
  <si>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</si>
  <si>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</si>
  <si>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</si>
  <si>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</si>
  <si>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</si>
  <si>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</si>
  <si>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</si>
  <si>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</si>
  <si>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</si>
  <si>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</si>
  <si>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</si>
  <si>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</si>
  <si>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</si>
  <si>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</si>
  <si>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</si>
  <si>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</si>
  <si>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</si>
  <si>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</si>
  <si>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</si>
  <si>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</si>
  <si>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</si>
  <si>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</si>
  <si>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</si>
  <si>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</si>
  <si>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</si>
  <si>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</si>
  <si>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</si>
  <si>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</si>
  <si>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</si>
  <si>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</si>
  <si>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</si>
  <si>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</si>
  <si>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</si>
  <si>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</si>
  <si>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</si>
  <si>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</si>
  <si>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</si>
  <si>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</si>
  <si>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</si>
  <si>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</si>
  <si>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</si>
  <si>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</si>
  <si>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</si>
  <si>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</si>
  <si>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</si>
  <si>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</si>
  <si>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</si>
  <si>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</si>
  <si>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</si>
  <si>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</si>
  <si>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</si>
  <si>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</si>
  <si>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</si>
  <si>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</si>
  <si>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</si>
  <si>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</si>
  <si>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</si>
  <si>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</si>
  <si>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</si>
  <si>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</si>
  <si>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</si>
  <si>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</si>
  <si>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</si>
  <si>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</si>
  <si>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</si>
  <si>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</si>
  <si>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</si>
  <si>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</si>
  <si>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</si>
  <si>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</si>
  <si>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</si>
  <si>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</si>
  <si>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</si>
  <si>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</si>
  <si>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</si>
  <si>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</si>
  <si>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</si>
  <si>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</si>
  <si>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</si>
  <si>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</si>
  <si>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</si>
  <si>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</si>
  <si>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</si>
  <si>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</si>
  <si>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</si>
  <si>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</si>
  <si>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</si>
  <si>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</si>
  <si>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</si>
  <si>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</si>
  <si>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</si>
  <si>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</si>
  <si>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</si>
  <si>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</si>
  <si>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</si>
  <si>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</si>
  <si>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</si>
  <si>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</si>
  <si>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</si>
  <si>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</si>
  <si>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</si>
  <si>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</si>
  <si>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</si>
  <si>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</si>
  <si>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</si>
  <si>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</si>
  <si>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</si>
  <si>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</si>
  <si>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</si>
  <si>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</si>
  <si>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</si>
  <si>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</si>
  <si>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</si>
  <si>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</si>
  <si>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</si>
  <si>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</si>
  <si>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</si>
  <si>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</si>
  <si>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</si>
  <si>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</si>
  <si>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</si>
  <si>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</si>
  <si>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</si>
  <si>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</si>
  <si>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</si>
  <si>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</si>
  <si>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</si>
  <si>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</si>
  <si>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</si>
  <si>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</si>
  <si>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</si>
  <si>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</si>
  <si>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</si>
  <si>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</si>
  <si>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</si>
  <si>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</si>
  <si>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</si>
  <si>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</si>
  <si>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</si>
  <si>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</si>
  <si>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</si>
  <si>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</si>
  <si>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</si>
  <si>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</si>
  <si>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</si>
  <si>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</si>
  <si>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</si>
  <si>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</si>
  <si>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</si>
  <si>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</si>
  <si>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</si>
  <si>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</si>
  <si>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</si>
  <si>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</si>
  <si>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</si>
  <si>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</si>
  <si>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</si>
  <si>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</si>
  <si>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</si>
  <si>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</si>
  <si>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</si>
  <si>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</si>
  <si>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</si>
  <si>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</si>
  <si>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</si>
  <si>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</si>
  <si>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</si>
  <si>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</si>
  <si>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</si>
  <si>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</si>
  <si>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</si>
  <si>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</si>
  <si>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</si>
  <si>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</si>
  <si>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</si>
  <si>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</si>
  <si>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</si>
  <si>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</si>
  <si>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</si>
  <si>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</si>
  <si>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</si>
  <si>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</si>
  <si>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</si>
  <si>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</si>
  <si>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</si>
  <si>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</si>
  <si>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</si>
  <si>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</si>
  <si>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</si>
  <si>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</si>
  <si>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</si>
  <si>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</si>
  <si>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</si>
  <si>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</si>
  <si>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</si>
  <si>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</si>
  <si>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</si>
  <si>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</si>
  <si>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</si>
  <si>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</si>
  <si>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</si>
  <si>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</si>
  <si>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</si>
  <si>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</si>
  <si>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</si>
  <si>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</si>
  <si>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</si>
  <si>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</si>
  <si>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</si>
  <si>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</si>
  <si>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</si>
  <si>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</si>
  <si>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</si>
  <si>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</si>
  <si>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</si>
  <si>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</si>
  <si>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</si>
  <si>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</si>
  <si>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</si>
  <si>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</si>
  <si>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</si>
  <si>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</si>
  <si>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</si>
  <si>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</si>
  <si>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</si>
  <si>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</si>
  <si>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</si>
  <si>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</si>
  <si>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</si>
  <si>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</si>
  <si>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</si>
  <si>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</si>
  <si>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</si>
  <si>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</si>
  <si>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</si>
  <si>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</si>
  <si>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</si>
  <si>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</si>
  <si>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</si>
  <si>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</si>
  <si>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</si>
  <si>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</si>
  <si>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</si>
  <si>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</si>
  <si>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</si>
  <si>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</si>
  <si>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</si>
  <si>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</si>
  <si>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</si>
  <si>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</si>
  <si>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</si>
  <si>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</si>
  <si>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</si>
  <si>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</si>
  <si>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</si>
  <si>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</si>
  <si>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</si>
  <si>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</si>
  <si>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</si>
  <si>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</si>
  <si>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</si>
  <si>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</si>
  <si>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</si>
  <si>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</si>
  <si>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</si>
  <si>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</si>
  <si>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</si>
  <si>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</si>
  <si>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</si>
  <si>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</si>
  <si>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</si>
  <si>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</si>
  <si>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</si>
  <si>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</si>
  <si>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</si>
  <si>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</si>
  <si>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</si>
  <si>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</si>
  <si>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</si>
  <si>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</si>
  <si>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</si>
  <si>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</si>
  <si>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</si>
  <si>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</si>
  <si>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</si>
  <si>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</si>
  <si>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</si>
  <si>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</si>
  <si>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</si>
  <si>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</si>
  <si>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</si>
  <si>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</si>
  <si>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</si>
  <si>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</si>
  <si>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</si>
  <si>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</si>
  <si>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</si>
  <si>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</si>
  <si>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</si>
  <si>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</si>
  <si>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</si>
  <si>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</si>
  <si>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</si>
  <si>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</si>
  <si>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</si>
  <si>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</si>
  <si>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</si>
  <si>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</si>
  <si>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</si>
  <si>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</si>
  <si>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</si>
  <si>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</si>
  <si>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</si>
  <si>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</si>
  <si>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</si>
  <si>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</si>
  <si>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</si>
  <si>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</si>
  <si>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</si>
  <si>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</si>
  <si>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</si>
  <si>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</si>
  <si>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</si>
  <si>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</si>
  <si>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</si>
  <si>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</si>
  <si>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</si>
  <si>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</si>
  <si>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</si>
  <si>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</si>
  <si>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</si>
  <si>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</si>
  <si>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</si>
  <si>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</si>
  <si>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</si>
  <si>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</si>
  <si>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</si>
  <si>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</si>
  <si>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</si>
  <si>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</si>
  <si>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</si>
  <si>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</si>
  <si>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</si>
  <si>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</si>
  <si>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</si>
  <si>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</si>
  <si>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</si>
  <si>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</si>
  <si>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</si>
  <si>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</si>
  <si>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</si>
  <si>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</si>
  <si>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</si>
  <si>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</si>
  <si>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</si>
  <si>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</si>
  <si>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</si>
  <si>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</si>
  <si>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</si>
  <si>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</si>
  <si>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</si>
  <si>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</si>
  <si>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</si>
  <si>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</si>
  <si>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</si>
  <si>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</si>
  <si>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</si>
  <si>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</si>
  <si>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</si>
  <si>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</si>
  <si>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</si>
  <si>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</si>
  <si>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</si>
  <si>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</si>
  <si>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</si>
  <si>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</si>
  <si>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</si>
  <si>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</si>
  <si>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</si>
  <si>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</si>
  <si>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</si>
  <si>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</si>
  <si>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</si>
  <si>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</si>
  <si>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</si>
  <si>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</si>
  <si>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</si>
  <si>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</si>
  <si>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</si>
  <si>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</si>
  <si>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</si>
  <si>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</si>
  <si>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</si>
  <si>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</si>
  <si>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</si>
  <si>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</si>
  <si>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</si>
  <si>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</si>
  <si>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</si>
  <si>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</si>
  <si>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</si>
  <si>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</si>
  <si>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</si>
  <si>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</si>
  <si>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</si>
  <si>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</si>
  <si>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</si>
  <si>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</si>
  <si>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</si>
  <si>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</si>
  <si>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</si>
  <si>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</si>
  <si>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</si>
  <si>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</si>
  <si>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</si>
  <si>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</si>
  <si>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</si>
  <si>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</si>
  <si>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</si>
  <si>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</si>
  <si>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</si>
  <si>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</si>
  <si>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</si>
  <si>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</si>
  <si>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</si>
  <si>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</si>
  <si>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</si>
  <si>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</si>
  <si>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</si>
  <si>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</si>
  <si>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</si>
  <si>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</si>
  <si>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</si>
  <si>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</si>
  <si>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</si>
  <si>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</si>
  <si>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</si>
  <si>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</si>
  <si>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</si>
  <si>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</si>
  <si>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</si>
  <si>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</si>
  <si>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</si>
  <si>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</si>
  <si>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</si>
  <si>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</si>
  <si>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</si>
  <si>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</si>
  <si>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</si>
  <si>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</si>
  <si>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</si>
  <si>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</si>
  <si>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</si>
  <si>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</si>
  <si>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</si>
  <si>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</si>
  <si>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</si>
  <si>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</si>
  <si>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</si>
  <si>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</si>
  <si>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</si>
  <si>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</si>
  <si>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</si>
  <si>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</si>
  <si>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</si>
  <si>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</si>
  <si>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</si>
  <si>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</si>
  <si>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</si>
  <si>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</si>
  <si>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</si>
  <si>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</si>
  <si>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</si>
  <si>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</si>
  <si>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</si>
  <si>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</si>
  <si>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</si>
  <si>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</si>
  <si>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</si>
  <si>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</si>
  <si>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</si>
  <si>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</si>
  <si>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</si>
  <si>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</si>
  <si>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</si>
  <si>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</si>
  <si>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</si>
  <si>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</si>
  <si>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</si>
  <si>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</si>
  <si>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</si>
  <si>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</si>
  <si>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</si>
  <si>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</si>
  <si>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</si>
  <si>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</si>
  <si>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</si>
  <si>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</si>
  <si>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</si>
  <si>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</si>
  <si>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</si>
  <si>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</si>
  <si>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</si>
  <si>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</si>
  <si>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</si>
  <si>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</si>
  <si>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</si>
  <si>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</si>
  <si>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</si>
  <si>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</si>
  <si>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</si>
  <si>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</si>
  <si>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</si>
  <si>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</si>
  <si>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</si>
  <si>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</si>
  <si>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</si>
  <si>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</si>
  <si>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</si>
  <si>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</si>
  <si>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</si>
  <si>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</si>
  <si>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</si>
  <si>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</si>
  <si>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</si>
  <si>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</si>
  <si>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</si>
  <si>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</si>
  <si>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</si>
  <si>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</si>
  <si>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</si>
  <si>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</si>
  <si>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</si>
  <si>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</si>
  <si>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</si>
  <si>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</si>
  <si>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</si>
  <si>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</si>
  <si>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</si>
  <si>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</si>
  <si>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</si>
  <si>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</si>
  <si>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</si>
  <si>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</si>
  <si>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</si>
  <si>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</si>
  <si>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</si>
  <si>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</si>
  <si>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</si>
  <si>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</si>
  <si>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</si>
  <si>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</si>
  <si>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</si>
  <si>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</si>
  <si>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</si>
  <si>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</si>
  <si>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</si>
  <si>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</si>
  <si>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</si>
  <si>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</si>
  <si>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</si>
  <si>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</si>
  <si>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</si>
  <si>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</si>
  <si>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</si>
  <si>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</si>
  <si>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</si>
  <si>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</si>
  <si>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</si>
  <si>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</si>
  <si>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</si>
  <si>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</si>
  <si>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</si>
  <si>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</si>
  <si>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</si>
  <si>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</si>
  <si>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</si>
  <si>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</si>
  <si>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</si>
  <si>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</si>
  <si>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</si>
  <si>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</si>
  <si>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</si>
  <si>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</si>
  <si>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</si>
  <si>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</si>
  <si>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</si>
  <si>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</si>
  <si>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</si>
  <si>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</si>
  <si>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</si>
  <si>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</si>
  <si>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</si>
  <si>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</si>
  <si>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</si>
  <si>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</si>
  <si>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</si>
  <si>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</si>
  <si>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</si>
  <si>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</si>
  <si>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</si>
  <si>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</si>
  <si>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</si>
  <si>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</si>
  <si>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</si>
  <si>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</si>
  <si>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</si>
  <si>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</si>
  <si>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</si>
  <si>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</si>
  <si>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</si>
  <si>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</si>
  <si>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</si>
  <si>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</si>
  <si>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</si>
  <si>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</si>
  <si>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</si>
  <si>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</si>
  <si>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</si>
  <si>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</si>
  <si>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</si>
  <si>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</si>
  <si>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</si>
  <si>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</si>
  <si>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</si>
  <si>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</si>
  <si>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</si>
  <si>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</si>
  <si>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</si>
  <si>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</si>
  <si>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</si>
  <si>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</si>
  <si>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</si>
  <si>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</si>
  <si>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</si>
  <si>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</si>
  <si>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</si>
  <si>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</si>
  <si>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</si>
  <si>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</si>
  <si>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</si>
  <si>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</si>
  <si>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</si>
  <si>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</si>
  <si>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</si>
  <si>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</si>
  <si>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</si>
  <si>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</si>
  <si>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</si>
  <si>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</si>
  <si>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</si>
  <si>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</si>
  <si>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</si>
  <si>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</si>
  <si>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</si>
  <si>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</si>
  <si>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</si>
  <si>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</si>
  <si>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</si>
  <si>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</si>
  <si>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</si>
  <si>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</si>
  <si>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</si>
  <si>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</si>
  <si>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</si>
  <si>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</si>
  <si>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</si>
  <si>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</si>
  <si>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</si>
  <si>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</si>
  <si>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</si>
  <si>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</si>
  <si>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</si>
  <si>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</si>
  <si>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</si>
  <si>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</si>
  <si>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</si>
  <si>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</si>
  <si>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</si>
  <si>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</si>
  <si>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</si>
  <si>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</si>
  <si>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</si>
  <si>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</si>
  <si>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</si>
  <si>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</si>
  <si>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</si>
  <si>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</si>
  <si>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</si>
  <si>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</si>
  <si>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</si>
  <si>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</si>
  <si>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</si>
  <si>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</si>
  <si>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</si>
  <si>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</si>
  <si>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</si>
  <si>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</si>
  <si>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</si>
  <si>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</si>
  <si>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</si>
  <si>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</si>
  <si>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</si>
  <si>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</si>
  <si>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</si>
  <si>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</si>
  <si>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</si>
  <si>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</si>
  <si>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</si>
  <si>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</si>
  <si>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</si>
  <si>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</si>
  <si>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</si>
  <si>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</si>
  <si>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</si>
  <si>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</si>
  <si>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</si>
  <si>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</si>
  <si>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</si>
  <si>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</si>
  <si>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</si>
  <si>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</si>
  <si>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</si>
  <si>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</si>
  <si>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</si>
  <si>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</si>
  <si>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</si>
  <si>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</si>
  <si>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</si>
  <si>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</si>
  <si>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</si>
  <si>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</si>
  <si>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</si>
  <si>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</si>
  <si>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</si>
  <si>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</si>
  <si>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</si>
  <si>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</si>
  <si>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</si>
  <si>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</si>
  <si>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</si>
  <si>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</si>
  <si>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</si>
  <si>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</si>
  <si>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</si>
  <si>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</si>
  <si>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</si>
  <si>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</si>
  <si>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</si>
  <si>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</si>
  <si>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</si>
  <si>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</si>
  <si>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</si>
  <si>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</si>
  <si>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</si>
  <si>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</si>
  <si>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</si>
  <si>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</si>
  <si>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</si>
  <si>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</si>
  <si>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</si>
  <si>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</si>
  <si>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</si>
  <si>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</si>
  <si>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</si>
  <si>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</si>
  <si>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</si>
  <si>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</si>
  <si>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</si>
  <si>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</si>
  <si>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</si>
  <si>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</si>
  <si>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</si>
  <si>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</si>
  <si>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</si>
  <si>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</si>
  <si>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</si>
  <si>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</si>
  <si>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</si>
  <si>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</si>
  <si>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</si>
  <si>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</si>
  <si>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</si>
  <si>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</si>
  <si>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</si>
  <si>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</si>
  <si>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</si>
  <si>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</si>
  <si>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</si>
  <si>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</si>
  <si>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</si>
  <si>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</si>
  <si>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</si>
  <si>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</si>
  <si>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</si>
  <si>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</si>
  <si>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</si>
  <si>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</si>
  <si>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</si>
  <si>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</si>
  <si>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</si>
  <si>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</si>
  <si>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</si>
  <si>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</si>
  <si>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</si>
  <si>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</si>
  <si>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</si>
  <si>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</si>
  <si>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</si>
  <si>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</si>
  <si>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</si>
  <si>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</si>
  <si>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</si>
  <si>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</si>
  <si>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</si>
  <si>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</si>
  <si>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</si>
  <si>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</si>
  <si>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</si>
  <si>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</si>
  <si>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</si>
  <si>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</si>
  <si>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</si>
  <si>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</si>
  <si>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</si>
  <si>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</si>
  <si>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</si>
  <si>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</si>
  <si>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</si>
  <si>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</si>
  <si>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</si>
  <si>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</si>
  <si>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</si>
  <si>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</si>
  <si>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</si>
  <si>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</si>
  <si>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</si>
  <si>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</si>
  <si>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</si>
  <si>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</si>
  <si>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</si>
  <si>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</si>
  <si>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</si>
  <si>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</si>
  <si>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</si>
  <si>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</si>
  <si>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</si>
  <si>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</si>
  <si>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</si>
  <si>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</si>
  <si>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</si>
  <si>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</si>
  <si>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</si>
  <si>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</si>
  <si>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</si>
  <si>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</si>
  <si>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</si>
  <si>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</si>
  <si>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</si>
  <si>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</si>
  <si>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</si>
  <si>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</si>
  <si>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</si>
  <si>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</si>
  <si>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</si>
  <si>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</si>
  <si>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</si>
  <si>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</si>
  <si>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</si>
  <si>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</si>
  <si>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</si>
  <si>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</si>
  <si>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</si>
  <si>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</si>
  <si>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</si>
  <si>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</si>
  <si>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</si>
  <si>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</si>
  <si>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</si>
  <si>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</si>
  <si>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</si>
  <si>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</si>
  <si>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</si>
  <si>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</si>
  <si>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</si>
  <si>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</si>
  <si>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</si>
  <si>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</si>
  <si>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</si>
  <si>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</si>
  <si>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</si>
  <si>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</si>
  <si>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</si>
  <si>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</si>
  <si>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</si>
  <si>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</si>
  <si>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</si>
  <si>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</si>
  <si>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</si>
  <si>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</si>
  <si>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</si>
  <si>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</si>
  <si>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</si>
  <si>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</si>
  <si>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</si>
  <si>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</si>
  <si>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</si>
  <si>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</si>
  <si>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</si>
  <si>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</si>
  <si>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</si>
  <si>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</si>
  <si>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</si>
  <si>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</si>
  <si>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</si>
  <si>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</si>
  <si>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</si>
  <si>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</si>
  <si>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</si>
  <si>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</si>
  <si>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</si>
  <si>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</si>
  <si>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</si>
  <si>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</si>
  <si>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</si>
  <si>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</si>
  <si>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</si>
  <si>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</si>
  <si>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</si>
  <si>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</si>
  <si>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</si>
  <si>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</si>
  <si>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</si>
  <si>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</si>
  <si>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</si>
  <si>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</si>
  <si>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</si>
  <si>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</si>
  <si>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</si>
  <si>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</si>
  <si>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</si>
  <si>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</si>
  <si>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</si>
  <si>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</si>
  <si>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</si>
  <si>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</si>
  <si>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</si>
  <si>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</si>
  <si>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</si>
  <si>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</si>
  <si>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</si>
  <si>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</si>
  <si>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</si>
  <si>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</si>
  <si>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</si>
  <si>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</si>
  <si>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</si>
  <si>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</si>
  <si>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</si>
  <si>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</si>
  <si>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</si>
  <si>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</si>
  <si>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</si>
  <si>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</si>
  <si>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</si>
  <si>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</si>
  <si>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</si>
  <si>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</si>
  <si>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</si>
  <si>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</si>
  <si>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</si>
  <si>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</si>
  <si>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</si>
  <si>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</si>
  <si>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</si>
  <si>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</si>
  <si>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</si>
  <si>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</si>
  <si>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</si>
  <si>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</si>
  <si>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</si>
  <si>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</si>
  <si>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</si>
  <si>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</si>
  <si>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</si>
  <si>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</si>
  <si>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</si>
  <si>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</si>
  <si>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</si>
  <si>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</si>
  <si>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</si>
  <si>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</si>
  <si>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</si>
  <si>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</si>
  <si>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</si>
  <si>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</si>
  <si>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</si>
  <si>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</si>
  <si>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</si>
  <si>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</si>
  <si>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</si>
  <si>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</si>
  <si>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</si>
  <si>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</si>
  <si>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</si>
  <si>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</si>
  <si>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</si>
  <si>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</si>
  <si>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</si>
  <si>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</si>
  <si>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</si>
  <si>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</si>
  <si>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</si>
  <si>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</si>
  <si>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</si>
  <si>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</si>
  <si>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</si>
  <si>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</si>
  <si>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</si>
  <si>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</si>
  <si>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</si>
  <si>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</si>
  <si>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</si>
  <si>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</si>
  <si>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</si>
  <si>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</si>
  <si>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</si>
  <si>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</si>
  <si>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</si>
  <si>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</si>
  <si>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</si>
  <si>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</si>
  <si>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</si>
  <si>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</si>
  <si>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</si>
  <si>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</si>
  <si>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</si>
  <si>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</si>
  <si>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</si>
  <si>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</si>
  <si>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</si>
  <si>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</si>
  <si>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</si>
  <si>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</si>
  <si>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</si>
  <si>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</si>
  <si>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</si>
  <si>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</si>
  <si>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</si>
  <si>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</si>
  <si>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</si>
  <si>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</si>
  <si>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</si>
  <si>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</si>
  <si>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</si>
  <si>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</si>
  <si>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</si>
  <si>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</si>
  <si>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</si>
  <si>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</si>
  <si>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</si>
  <si>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</si>
  <si>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</si>
  <si>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</si>
  <si>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</si>
  <si>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</si>
  <si>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</si>
  <si>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</si>
  <si>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</si>
  <si>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</si>
  <si>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</si>
  <si>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</si>
  <si>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</si>
  <si>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</si>
  <si>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</si>
  <si>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</si>
  <si>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</si>
  <si>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</si>
  <si>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</si>
  <si>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</si>
  <si>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</si>
  <si>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</si>
  <si>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</si>
  <si>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</si>
  <si>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</si>
  <si>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</si>
  <si>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</si>
  <si>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</si>
  <si>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</si>
  <si>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</si>
  <si>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</si>
  <si>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</si>
  <si>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</si>
  <si>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</si>
  <si>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</si>
  <si>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</si>
  <si>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</si>
  <si>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</si>
  <si>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</si>
  <si>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</si>
  <si>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</si>
  <si>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</si>
  <si>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</si>
  <si>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</si>
  <si>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</si>
  <si>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</si>
  <si>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</si>
  <si>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</si>
  <si>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</si>
  <si>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</si>
  <si>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</si>
  <si>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</si>
  <si>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</si>
  <si>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</si>
  <si>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</si>
  <si>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</si>
  <si>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</si>
  <si>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</si>
  <si>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</si>
  <si>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</si>
  <si>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</si>
  <si>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</si>
  <si>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</si>
  <si>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</si>
  <si>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</si>
  <si>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</si>
  <si>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</si>
  <si>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</si>
  <si>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</si>
  <si>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</si>
  <si>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</si>
  <si>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</si>
  <si>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</si>
  <si>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</si>
  <si>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</si>
  <si>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</si>
  <si>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</si>
  <si>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</si>
  <si>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</si>
  <si>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</si>
  <si>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</si>
  <si>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</si>
  <si>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</si>
  <si>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</si>
  <si>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</si>
  <si>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</si>
  <si>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</si>
  <si>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</si>
  <si>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</si>
  <si>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</si>
  <si>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</si>
  <si>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</si>
  <si>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</si>
  <si>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</si>
  <si>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</si>
  <si>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</si>
  <si>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</si>
  <si>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</si>
  <si>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</si>
  <si>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</si>
  <si>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</si>
  <si>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</si>
  <si>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</si>
  <si>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</si>
  <si>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</si>
  <si>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</si>
  <si>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</si>
  <si>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</si>
  <si>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</si>
  <si>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</si>
  <si>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</si>
  <si>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</si>
  <si>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</si>
  <si>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</si>
  <si>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</si>
  <si>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</si>
  <si>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</si>
  <si>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</si>
  <si>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</si>
  <si>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</si>
  <si>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</si>
  <si>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</si>
  <si>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</si>
  <si>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</si>
  <si>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</si>
  <si>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</si>
  <si>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</si>
  <si>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</si>
  <si>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</si>
  <si>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</si>
  <si>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</si>
  <si>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</si>
  <si>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</si>
  <si>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</si>
  <si>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</si>
  <si>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</si>
  <si>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</si>
  <si>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</si>
  <si>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</si>
  <si>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</si>
  <si>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</si>
  <si>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</si>
  <si>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</si>
  <si>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</si>
  <si>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</si>
  <si>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</si>
  <si>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</si>
  <si>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</si>
  <si>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</si>
  <si>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</si>
  <si>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</si>
  <si>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</si>
  <si>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</si>
  <si>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</si>
  <si>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</si>
  <si>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</si>
  <si>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</si>
  <si>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</si>
  <si>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</si>
  <si>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</si>
  <si>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</si>
  <si>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</si>
  <si>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</si>
  <si>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</si>
  <si>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</si>
  <si>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</si>
  <si>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</si>
  <si>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</si>
  <si>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</si>
  <si>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</si>
  <si>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</si>
  <si>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</si>
  <si>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</si>
  <si>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</si>
  <si>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</si>
  <si>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</si>
  <si>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</si>
  <si>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</si>
  <si>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</si>
  <si>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</si>
  <si>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</si>
  <si>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</si>
  <si>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</si>
  <si>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</si>
  <si>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</si>
  <si>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</si>
  <si>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</si>
  <si>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</si>
  <si>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</si>
  <si>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</si>
  <si>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</si>
  <si>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</si>
  <si>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</si>
  <si>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</si>
  <si>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</si>
  <si>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</si>
  <si>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</si>
  <si>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</si>
  <si>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</si>
  <si>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</si>
  <si>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</si>
  <si>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</si>
  <si>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</si>
  <si>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</si>
  <si>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</si>
  <si>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</si>
  <si>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</si>
  <si>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</si>
  <si>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</si>
  <si>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</si>
  <si>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</si>
  <si>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</si>
  <si>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</si>
  <si>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</si>
  <si>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</si>
  <si>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</si>
  <si>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</si>
  <si>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</si>
  <si>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</si>
  <si>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</si>
  <si>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</si>
  <si>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</si>
  <si>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</si>
  <si>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</si>
  <si>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</si>
  <si>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</si>
  <si>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</si>
  <si>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</si>
  <si>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</si>
  <si>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</si>
  <si>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</si>
  <si>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</si>
  <si>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</si>
  <si>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</si>
  <si>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</si>
  <si>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</si>
  <si>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</si>
  <si>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</si>
  <si>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</si>
  <si>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</si>
  <si>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</si>
  <si>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</si>
  <si>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</si>
  <si>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</si>
  <si>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</si>
  <si>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</si>
  <si>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</si>
  <si>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</si>
  <si>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</si>
  <si>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</si>
  <si>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</si>
  <si>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</si>
  <si>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</si>
  <si>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</si>
  <si>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</si>
  <si>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</si>
  <si>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</si>
  <si>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</si>
  <si>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</si>
  <si>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</si>
  <si>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</si>
  <si>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</si>
  <si>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</si>
  <si>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</si>
  <si>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</si>
  <si>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</si>
  <si>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</si>
  <si>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</si>
  <si>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</si>
  <si>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</si>
  <si>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</si>
  <si>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</si>
  <si>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</si>
  <si>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</si>
  <si>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</si>
  <si>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</si>
  <si>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</si>
  <si>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</si>
  <si>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</si>
  <si>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</si>
  <si>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</si>
  <si>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</si>
  <si>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</si>
  <si>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</si>
  <si>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</si>
  <si>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</si>
  <si>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</si>
  <si>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</si>
  <si>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</si>
  <si>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</si>
  <si>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</si>
  <si>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</si>
  <si>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</si>
  <si>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</si>
  <si>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</si>
  <si>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</si>
  <si>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</si>
  <si>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</si>
  <si>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</si>
  <si>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</si>
  <si>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</si>
  <si>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</si>
  <si>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</si>
  <si>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</si>
  <si>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</si>
  <si>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</si>
  <si>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</si>
  <si>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</si>
  <si>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</si>
  <si>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</si>
  <si>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</si>
  <si>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</si>
  <si>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</si>
  <si>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</si>
  <si>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</si>
  <si>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</si>
  <si>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</si>
  <si>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</si>
  <si>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</si>
  <si>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</si>
  <si>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</si>
  <si>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</si>
  <si>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</si>
  <si>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</si>
  <si>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</si>
  <si>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</si>
  <si>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</si>
  <si>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</si>
  <si>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</si>
  <si>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</si>
  <si>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</si>
  <si>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</si>
  <si>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</si>
  <si>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</si>
  <si>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</si>
  <si>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</si>
  <si>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</si>
  <si>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</si>
  <si>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</si>
  <si>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</si>
  <si>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</si>
  <si>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</si>
  <si>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</si>
  <si>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</si>
  <si>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</si>
  <si>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</si>
  <si>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</si>
  <si>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</si>
  <si>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</si>
  <si>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</si>
  <si>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</si>
  <si>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</si>
  <si>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</si>
  <si>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</si>
  <si>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</si>
  <si>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</si>
  <si>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</si>
  <si>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</si>
  <si>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</si>
  <si>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</si>
  <si>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</si>
  <si>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</si>
  <si>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</si>
  <si>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</si>
  <si>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</si>
  <si>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</si>
  <si>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</si>
  <si>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</si>
  <si>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</si>
  <si>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</si>
  <si>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</si>
  <si>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</si>
  <si>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</si>
  <si>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</si>
  <si>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</si>
  <si>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</si>
  <si>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</si>
  <si>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</si>
  <si>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</si>
  <si>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</si>
  <si>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</si>
  <si>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</si>
  <si>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</si>
  <si>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</si>
  <si>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</si>
  <si>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</si>
  <si>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</si>
  <si>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</si>
  <si>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</si>
  <si>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</si>
  <si>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</si>
  <si>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</si>
  <si>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</si>
  <si>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</si>
  <si>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</si>
  <si>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</si>
  <si>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</si>
  <si>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</si>
  <si>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</si>
  <si>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</si>
  <si>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</si>
  <si>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</si>
  <si>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</si>
  <si>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</si>
  <si>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</si>
  <si>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</si>
  <si>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</si>
  <si>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</si>
  <si>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</si>
  <si>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</si>
  <si>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</si>
  <si>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</si>
  <si>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</si>
  <si>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</si>
  <si>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</si>
  <si>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</si>
  <si>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</si>
  <si>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</si>
  <si>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</si>
  <si>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</si>
  <si>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</si>
  <si>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</si>
  <si>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</si>
  <si>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</si>
  <si>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</si>
  <si>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</si>
  <si>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</si>
  <si>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</si>
  <si>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</si>
  <si>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</si>
  <si>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</si>
  <si>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</si>
  <si>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</si>
  <si>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</si>
  <si>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</si>
  <si>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</si>
  <si>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</si>
  <si>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</si>
  <si>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</si>
  <si>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</si>
  <si>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</si>
  <si>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</si>
  <si>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</si>
  <si>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</si>
  <si>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</si>
  <si>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</si>
  <si>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</si>
  <si>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</si>
  <si>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</si>
  <si>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</si>
  <si>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</si>
  <si>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</si>
  <si>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</si>
  <si>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</si>
  <si>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</si>
  <si>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</si>
  <si>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</si>
  <si>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</si>
  <si>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</si>
  <si>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</si>
  <si>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</si>
  <si>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</si>
  <si>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</si>
  <si>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</si>
  <si>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</si>
  <si>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</si>
  <si>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</si>
  <si>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</si>
  <si>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</si>
  <si>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</si>
  <si>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</si>
  <si>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</si>
  <si>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</si>
  <si>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</si>
  <si>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</si>
  <si>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</si>
  <si>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</si>
  <si>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</si>
  <si>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</si>
  <si>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</si>
  <si>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</si>
  <si>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</si>
  <si>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</si>
  <si>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</si>
  <si>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</si>
  <si>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</si>
  <si>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</si>
  <si>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</si>
  <si>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</si>
  <si>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</si>
  <si>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</si>
  <si>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</si>
  <si>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</si>
  <si>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</si>
  <si>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</si>
  <si>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</si>
  <si>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</si>
  <si>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</si>
  <si>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</si>
  <si>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</si>
  <si>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</si>
  <si>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</si>
  <si>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</si>
  <si>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</si>
  <si>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</si>
  <si>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</si>
  <si>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</si>
  <si>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</si>
  <si>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</si>
  <si>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</si>
  <si>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</si>
  <si>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</si>
  <si>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</si>
  <si>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</si>
  <si>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</si>
  <si>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</si>
  <si>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</si>
  <si>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</si>
  <si>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</si>
  <si>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</si>
  <si>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</si>
  <si>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</si>
  <si>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</si>
  <si>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</si>
  <si>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</si>
  <si>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</si>
  <si>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</si>
  <si>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</si>
  <si>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</si>
  <si>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</si>
  <si>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</si>
  <si>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</si>
  <si>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</si>
  <si>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</si>
  <si>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</si>
  <si>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</si>
  <si>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</si>
  <si>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</si>
  <si>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</si>
  <si>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</si>
  <si>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</si>
  <si>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</si>
  <si>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</si>
  <si>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</si>
  <si>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</si>
  <si>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</si>
  <si>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</si>
  <si>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</si>
  <si>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</si>
  <si>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</si>
  <si>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</si>
  <si>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</si>
  <si>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</si>
  <si>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</si>
  <si>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</si>
  <si>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</si>
  <si>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</si>
  <si>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</si>
  <si>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</si>
  <si>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</si>
  <si>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</si>
  <si>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</si>
  <si>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</si>
  <si>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</si>
  <si>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</si>
  <si>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</si>
  <si>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</si>
  <si>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</si>
  <si>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</si>
  <si>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</si>
  <si>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</si>
  <si>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</si>
  <si>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</si>
  <si>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</si>
  <si>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</si>
  <si>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</si>
  <si>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</si>
  <si>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</si>
  <si>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</si>
  <si>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</si>
  <si>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</si>
  <si>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</si>
  <si>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</si>
  <si>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</si>
  <si>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</si>
  <si>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</si>
  <si>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</si>
  <si>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</si>
  <si>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</si>
  <si>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</si>
  <si>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</si>
  <si>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</si>
  <si>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</si>
  <si>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</si>
  <si>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</si>
  <si>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</si>
  <si>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</si>
  <si>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</si>
  <si>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</si>
  <si>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</si>
  <si>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</si>
  <si>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</si>
  <si>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</si>
  <si>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</si>
  <si>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</si>
  <si>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</si>
  <si>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</si>
  <si>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</si>
  <si>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</si>
  <si>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</si>
  <si>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</si>
  <si>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</si>
  <si>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</si>
  <si>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</si>
  <si>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</si>
  <si>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</si>
  <si>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</si>
  <si>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</si>
  <si>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</si>
  <si>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</si>
  <si>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</si>
  <si>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</si>
  <si>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</si>
  <si>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</si>
  <si>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</si>
  <si>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</si>
  <si>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</si>
  <si>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</si>
  <si>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</si>
  <si>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</si>
  <si>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</si>
  <si>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</si>
  <si>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</si>
  <si>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</si>
  <si>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</si>
  <si>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</si>
  <si>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</si>
  <si>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</si>
  <si>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</si>
  <si>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</si>
  <si>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</si>
  <si>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</si>
  <si>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</si>
  <si>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</si>
  <si>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</si>
  <si>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</si>
  <si>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</si>
  <si>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</si>
  <si>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</si>
  <si>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</si>
  <si>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</si>
  <si>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</si>
  <si>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</si>
  <si>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</si>
  <si>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</si>
  <si>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</si>
  <si>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</si>
  <si>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</si>
  <si>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</si>
  <si>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</si>
  <si>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</si>
  <si>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</si>
  <si>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</si>
  <si>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</si>
  <si>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</si>
  <si>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</si>
  <si>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</si>
  <si>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</si>
  <si>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</si>
  <si>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</si>
  <si>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</si>
  <si>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</si>
  <si>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</si>
  <si>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</si>
  <si>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</si>
  <si>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</si>
  <si>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</si>
  <si>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</si>
  <si>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</si>
  <si>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</si>
  <si>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</si>
  <si>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</si>
  <si>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</si>
  <si>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</si>
  <si>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</si>
  <si>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</si>
  <si>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</si>
  <si>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</si>
  <si>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</si>
  <si>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</si>
  <si>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</si>
  <si>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</si>
  <si>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</si>
  <si>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</si>
  <si>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</si>
  <si>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</si>
  <si>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</si>
  <si>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</si>
  <si>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</si>
  <si>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</si>
  <si>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</si>
  <si>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</si>
  <si>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</si>
  <si>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</si>
  <si>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</si>
  <si>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</si>
  <si>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</si>
  <si>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</si>
  <si>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</si>
  <si>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</si>
  <si>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</si>
  <si>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</si>
  <si>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</si>
  <si>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</si>
  <si>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</si>
  <si>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</si>
  <si>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</si>
  <si>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</si>
  <si>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</si>
  <si>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</si>
  <si>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</si>
  <si>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</si>
  <si>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</si>
  <si>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</si>
  <si>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</si>
  <si>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</si>
  <si>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</si>
  <si>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</si>
  <si>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</si>
  <si>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</si>
  <si>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</si>
  <si>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</si>
  <si>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</si>
  <si>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</si>
  <si>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</si>
  <si>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</si>
  <si>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</si>
  <si>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</si>
  <si>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</si>
  <si>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</si>
  <si>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</si>
  <si>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</si>
  <si>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</si>
  <si>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</si>
  <si>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</si>
  <si>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</si>
  <si>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</si>
  <si>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</si>
  <si>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</si>
  <si>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</si>
  <si>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</si>
  <si>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</si>
  <si>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</si>
  <si>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</si>
  <si>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</si>
  <si>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</si>
  <si>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</si>
  <si>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</si>
  <si>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</si>
  <si>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</si>
  <si>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</si>
  <si>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</si>
  <si>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</si>
  <si>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</si>
  <si>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</si>
  <si>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</si>
  <si>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</si>
  <si>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</si>
  <si>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</si>
  <si>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</si>
  <si>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</si>
  <si>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</si>
  <si>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</si>
  <si>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</si>
  <si>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</si>
  <si>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</si>
  <si>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</si>
  <si>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</si>
  <si>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</si>
  <si>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</si>
  <si>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</si>
  <si>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</si>
  <si>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</si>
  <si>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</si>
  <si>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</si>
  <si>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</si>
  <si>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</si>
  <si>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</si>
  <si>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</si>
  <si>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</si>
  <si>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</si>
  <si>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</si>
  <si>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</si>
  <si>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</si>
  <si>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</si>
  <si>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</si>
  <si>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</si>
  <si>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</si>
  <si>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</si>
  <si>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</si>
  <si>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</si>
  <si>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</si>
  <si>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</si>
  <si>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</si>
  <si>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</si>
  <si>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</si>
  <si>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</si>
  <si>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</si>
  <si>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</si>
  <si>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</si>
  <si>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</si>
  <si>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</si>
  <si>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</si>
  <si>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</si>
  <si>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</si>
  <si>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</si>
  <si>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</si>
  <si>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</si>
  <si>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</si>
  <si>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</si>
  <si>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</si>
  <si>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</si>
  <si>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</si>
  <si>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</si>
  <si>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</si>
  <si>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</si>
  <si>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</si>
  <si>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</si>
  <si>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</si>
  <si>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</si>
  <si>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</si>
  <si>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</si>
  <si>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</si>
  <si>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</si>
  <si>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</si>
  <si>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</si>
  <si>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</si>
  <si>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</si>
  <si>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</si>
  <si>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</si>
  <si>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</si>
  <si>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</si>
  <si>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</si>
  <si>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</si>
  <si>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</si>
  <si>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</si>
  <si>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</si>
  <si>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</si>
  <si>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</si>
  <si>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</si>
  <si>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</si>
  <si>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</si>
  <si>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</si>
  <si>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</si>
  <si>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</si>
  <si>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</si>
  <si>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</si>
  <si>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</si>
  <si>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</si>
  <si>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</si>
  <si>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</si>
  <si>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</si>
  <si>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</si>
  <si>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</si>
  <si>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</si>
  <si>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</si>
  <si>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</si>
  <si>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</si>
  <si>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</si>
  <si>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</si>
  <si>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</si>
  <si>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</si>
  <si>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</si>
  <si>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</si>
  <si>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</si>
  <si>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</si>
  <si>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</si>
  <si>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</si>
  <si>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</si>
  <si>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</si>
  <si>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</si>
  <si>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</si>
  <si>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</si>
  <si>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</si>
  <si>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</si>
  <si>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</si>
  <si>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</si>
  <si>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</si>
  <si>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</si>
  <si>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</si>
  <si>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</si>
  <si>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</si>
  <si>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</si>
  <si>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</si>
  <si>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</si>
  <si>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</si>
  <si>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</si>
  <si>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</si>
  <si>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</si>
  <si>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</si>
  <si>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</si>
  <si>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</si>
  <si>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</si>
  <si>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</si>
  <si>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</si>
  <si>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</si>
  <si>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</si>
  <si>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</si>
  <si>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</si>
  <si>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</si>
  <si>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</si>
  <si>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</si>
  <si>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</si>
  <si>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</si>
  <si>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</si>
  <si>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</si>
  <si>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</si>
  <si>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</si>
  <si>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</si>
  <si>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</si>
  <si>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</si>
  <si>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</si>
  <si>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</si>
  <si>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</si>
  <si>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</si>
  <si>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</si>
  <si>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</si>
  <si>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</si>
  <si>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</si>
  <si>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</si>
  <si>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</si>
  <si>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</si>
  <si>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</si>
  <si>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</si>
  <si>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</si>
  <si>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</si>
  <si>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</si>
  <si>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</si>
  <si>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</si>
  <si>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</si>
  <si>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</si>
  <si>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</si>
  <si>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</si>
  <si>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</si>
  <si>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</si>
  <si>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</si>
  <si>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</si>
  <si>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</si>
  <si>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</si>
  <si>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</si>
  <si>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</si>
  <si>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</si>
  <si>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</si>
  <si>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</si>
  <si>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</si>
  <si>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</si>
  <si>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</si>
  <si>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</si>
  <si>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</si>
  <si>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</si>
  <si>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</si>
  <si>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</si>
  <si>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</si>
  <si>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</si>
  <si>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</si>
  <si>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</si>
  <si>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</si>
  <si>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</si>
  <si>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</si>
  <si>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</si>
  <si>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</si>
  <si>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</si>
  <si>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</si>
  <si>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</si>
  <si>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</si>
  <si>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</si>
  <si>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</si>
  <si>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</si>
  <si>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</si>
  <si>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</si>
  <si>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</si>
  <si>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</si>
  <si>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</si>
  <si>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</si>
  <si>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</si>
  <si>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</si>
  <si>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</si>
  <si>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</si>
  <si>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</si>
  <si>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</si>
  <si>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</si>
  <si>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</si>
  <si>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</si>
  <si>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</si>
  <si>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</si>
  <si>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</si>
  <si>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</si>
  <si>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</si>
  <si>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</si>
  <si>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</si>
  <si>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</si>
  <si>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</si>
  <si>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</si>
  <si>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</si>
  <si>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</si>
  <si>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</si>
  <si>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</si>
  <si>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</si>
  <si>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</si>
  <si>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</si>
  <si>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</si>
  <si>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</si>
  <si>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</si>
  <si>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</si>
  <si>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</si>
  <si>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</si>
  <si>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</si>
  <si>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</si>
  <si>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</si>
  <si>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</si>
  <si>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</si>
  <si>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</si>
  <si>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</si>
  <si>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</si>
  <si>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</si>
  <si>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</si>
  <si>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</si>
  <si>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</si>
  <si>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</si>
  <si>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</si>
  <si>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</si>
  <si>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</si>
  <si>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</si>
  <si>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</si>
  <si>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</si>
  <si>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</si>
  <si>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</si>
  <si>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</si>
  <si>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</si>
  <si>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</si>
  <si>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</si>
  <si>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</si>
  <si>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</si>
  <si>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</si>
  <si>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</si>
  <si>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</si>
  <si>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</si>
  <si>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</si>
  <si>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</si>
  <si>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</si>
  <si>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</si>
  <si>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</si>
  <si>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</si>
  <si>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</si>
  <si>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</si>
  <si>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</si>
  <si>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</si>
  <si>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</si>
  <si>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</si>
  <si>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</si>
  <si>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</si>
  <si>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</si>
  <si>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</si>
  <si>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</si>
  <si>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</si>
  <si>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</si>
  <si>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</si>
  <si>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</si>
  <si>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</si>
  <si>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</si>
  <si>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</si>
  <si>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</si>
  <si>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</si>
  <si>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</si>
  <si>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</si>
  <si>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</si>
  <si>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</si>
  <si>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</si>
  <si>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</si>
  <si>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</si>
  <si>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</si>
  <si>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</si>
  <si>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</si>
  <si>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</si>
  <si>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</si>
  <si>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</si>
  <si>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</si>
  <si>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</si>
  <si>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</si>
  <si>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</si>
  <si>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</si>
  <si>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</si>
  <si>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</si>
  <si>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</si>
  <si>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</si>
  <si>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</si>
  <si>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</si>
  <si>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</si>
  <si>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</si>
  <si>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</si>
  <si>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</si>
  <si>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</si>
  <si>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</si>
  <si>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</si>
  <si>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</si>
  <si>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</si>
  <si>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</si>
  <si>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</si>
  <si>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</si>
  <si>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</si>
  <si>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</si>
  <si>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</si>
  <si>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</si>
  <si>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</si>
  <si>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</si>
  <si>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</si>
  <si>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</si>
  <si>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</si>
  <si>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</si>
  <si>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</si>
  <si>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</si>
  <si>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</si>
  <si>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</si>
  <si>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</si>
  <si>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</si>
  <si>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</si>
  <si>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</si>
  <si>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</si>
  <si>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</si>
  <si>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</si>
  <si>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</si>
  <si>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</si>
  <si>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</si>
  <si>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</si>
  <si>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</si>
  <si>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</si>
  <si>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</si>
  <si>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</si>
  <si>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</si>
  <si>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</si>
  <si>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</si>
  <si>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</si>
  <si>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</si>
  <si>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</si>
  <si>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</si>
  <si>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</si>
  <si>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</si>
  <si>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</si>
  <si>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</si>
  <si>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</si>
  <si>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</si>
  <si>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</si>
  <si>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</si>
  <si>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</si>
  <si>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</si>
  <si>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</si>
  <si>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</si>
  <si>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</si>
  <si>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</si>
  <si>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</si>
  <si>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</si>
  <si>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</si>
  <si>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</si>
  <si>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</si>
  <si>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</si>
  <si>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</si>
  <si>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</si>
  <si>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</si>
  <si>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</si>
  <si>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</si>
  <si>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</si>
  <si>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</si>
  <si>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</si>
  <si>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</si>
  <si>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</si>
  <si>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</si>
  <si>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</si>
  <si>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</si>
  <si>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</si>
  <si>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</si>
  <si>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</si>
  <si>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</si>
  <si>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</si>
  <si>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</si>
  <si>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</si>
  <si>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</si>
  <si>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</si>
  <si>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</si>
  <si>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</si>
  <si>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</si>
  <si>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</si>
  <si>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</si>
  <si>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</si>
  <si>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</si>
  <si>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</si>
  <si>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</si>
  <si>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</si>
  <si>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</si>
  <si>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</si>
  <si>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</si>
  <si>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</si>
  <si>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</si>
  <si>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</si>
  <si>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</si>
  <si>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</si>
  <si>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</si>
  <si>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</si>
  <si>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</si>
  <si>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</si>
  <si>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</si>
  <si>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</si>
  <si>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</si>
  <si>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</si>
  <si>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</si>
  <si>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</si>
  <si>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</si>
  <si>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</si>
  <si>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</si>
  <si>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</si>
  <si>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</si>
  <si>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</si>
  <si>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</si>
  <si>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</si>
  <si>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</si>
  <si>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</si>
  <si>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</si>
  <si>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</si>
  <si>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</si>
  <si>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</si>
  <si>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</si>
  <si>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</si>
  <si>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</si>
  <si>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</si>
  <si>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</si>
  <si>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</si>
  <si>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</si>
  <si>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</si>
  <si>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</si>
  <si>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</si>
  <si>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</si>
  <si>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</si>
  <si>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</si>
  <si>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</si>
  <si>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</si>
  <si>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</si>
  <si>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</si>
  <si>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</si>
  <si>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</si>
  <si>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</si>
  <si>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</si>
  <si>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</si>
  <si>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</si>
  <si>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</si>
  <si>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</si>
  <si>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</si>
  <si>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</si>
  <si>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</si>
  <si>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</si>
  <si>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</si>
  <si>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</si>
  <si>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</si>
  <si>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</si>
  <si>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</si>
  <si>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</si>
  <si>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</si>
  <si>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</si>
  <si>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</si>
  <si>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</si>
  <si>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</si>
  <si>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</si>
  <si>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</si>
  <si>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</si>
  <si>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</si>
  <si>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</si>
  <si>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</si>
  <si>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</si>
  <si>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</si>
  <si>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</si>
  <si>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</si>
  <si>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</si>
  <si>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</si>
  <si>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</si>
  <si>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</si>
  <si>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</si>
  <si>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</si>
  <si>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</si>
  <si>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</si>
  <si>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</si>
  <si>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</si>
  <si>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</si>
  <si>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</si>
  <si>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</si>
  <si>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</si>
  <si>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</si>
  <si>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</si>
  <si>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</si>
  <si>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</si>
  <si>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</si>
  <si>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</si>
  <si>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</si>
  <si>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</si>
  <si>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</si>
  <si>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</si>
  <si>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</si>
  <si>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</si>
  <si>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</si>
  <si>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</si>
  <si>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</si>
  <si>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</si>
  <si>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</si>
  <si>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</si>
  <si>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</si>
  <si>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</si>
  <si>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</si>
  <si>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</si>
  <si>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</si>
  <si>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</si>
  <si>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</si>
  <si>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</si>
  <si>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</si>
  <si>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</si>
  <si>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</si>
  <si>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</si>
  <si>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</si>
  <si>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</si>
  <si>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</si>
  <si>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</si>
  <si>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</si>
  <si>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</si>
  <si>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</si>
  <si>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</si>
  <si>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</si>
  <si>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</si>
  <si>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</si>
  <si>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</si>
  <si>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</si>
  <si>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</si>
  <si>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</si>
  <si>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</si>
  <si>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</si>
  <si>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</si>
  <si>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</si>
  <si>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</si>
  <si>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</si>
  <si>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</si>
  <si>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</si>
  <si>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</si>
  <si>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</si>
  <si>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</si>
  <si>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</si>
  <si>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</si>
  <si>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</si>
  <si>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</si>
  <si>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</si>
  <si>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</si>
  <si>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</si>
  <si>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</si>
  <si>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</si>
  <si>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</si>
  <si>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</si>
  <si>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</si>
  <si>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</si>
  <si>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</si>
  <si>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</si>
  <si>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</si>
  <si>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</si>
  <si>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</si>
  <si>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</si>
  <si>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</si>
  <si>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</si>
  <si>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</si>
  <si>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</si>
  <si>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</si>
  <si>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</si>
  <si>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</si>
  <si>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</si>
  <si>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</si>
  <si>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</si>
  <si>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</si>
  <si>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</si>
  <si>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</si>
  <si>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</si>
  <si>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</si>
  <si>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</si>
  <si>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</si>
  <si>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</si>
  <si>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</si>
  <si>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</si>
  <si>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</si>
  <si>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</si>
  <si>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</si>
  <si>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</si>
  <si>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</si>
  <si>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</si>
  <si>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</si>
  <si>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</si>
  <si>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</si>
  <si>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</si>
  <si>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</si>
  <si>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</si>
  <si>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</si>
  <si>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</si>
  <si>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</si>
  <si>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</si>
  <si>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</si>
  <si>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</si>
  <si>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</si>
  <si>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</si>
  <si>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</si>
  <si>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</si>
  <si>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</si>
  <si>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</si>
  <si>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</si>
  <si>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</si>
  <si>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</si>
  <si>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</si>
  <si>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</si>
  <si>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</si>
  <si>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</si>
  <si>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</si>
  <si>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</si>
  <si>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</si>
  <si>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</si>
  <si>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</si>
  <si>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</si>
  <si>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</si>
  <si>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</si>
  <si>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</si>
  <si>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</si>
  <si>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</si>
  <si>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</si>
  <si>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</si>
  <si>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</si>
  <si>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</si>
  <si>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</si>
  <si>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</si>
  <si>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</si>
  <si>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</si>
  <si>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</si>
  <si>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</si>
  <si>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</si>
  <si>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</si>
  <si>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</si>
  <si>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</si>
  <si>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</si>
  <si>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</si>
  <si>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</si>
  <si>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</si>
  <si>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</si>
  <si>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</si>
  <si>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</si>
  <si>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</si>
  <si>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</si>
  <si>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</si>
  <si>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</si>
  <si>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</si>
  <si>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</si>
  <si>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</si>
  <si>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</si>
  <si>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</si>
  <si>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</si>
  <si>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</si>
  <si>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</si>
  <si>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</si>
  <si>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</si>
  <si>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</si>
  <si>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</si>
  <si>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</si>
  <si>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</si>
  <si>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</si>
  <si>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</si>
  <si>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</si>
  <si>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</si>
  <si>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</si>
  <si>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</si>
  <si>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</si>
  <si>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</si>
  <si>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</si>
  <si>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</si>
  <si>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</si>
  <si>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</si>
  <si>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</si>
  <si>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</si>
  <si>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</si>
  <si>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</si>
  <si>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</si>
  <si>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</si>
  <si>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</si>
  <si>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</si>
  <si>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</si>
  <si>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</si>
  <si>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</si>
  <si>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</si>
  <si>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</si>
  <si>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</si>
  <si>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</si>
  <si>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</si>
  <si>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</si>
  <si>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</si>
  <si>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</si>
  <si>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</si>
  <si>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</si>
  <si>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</si>
  <si>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</si>
  <si>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</si>
  <si>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</si>
  <si>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</si>
  <si>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</si>
  <si>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</si>
  <si>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</si>
  <si>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</si>
  <si>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</si>
  <si>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</si>
  <si>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</si>
  <si>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</si>
  <si>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</si>
  <si>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</si>
  <si>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</si>
  <si>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</si>
  <si>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</si>
  <si>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</si>
  <si>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</si>
  <si>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</si>
  <si>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</si>
  <si>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</si>
  <si>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</si>
  <si>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</si>
  <si>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</si>
  <si>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</si>
  <si>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</si>
  <si>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</si>
  <si>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</si>
  <si>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</si>
  <si>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</si>
  <si>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</si>
  <si>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</si>
  <si>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</si>
  <si>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</si>
  <si>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</si>
  <si>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</si>
  <si>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</si>
  <si>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</si>
  <si>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</si>
  <si>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</si>
  <si>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</si>
  <si>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</si>
  <si>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</si>
  <si>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</si>
  <si>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</si>
  <si>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</si>
  <si>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</si>
  <si>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</si>
  <si>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</si>
  <si>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</si>
  <si>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</si>
  <si>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</si>
  <si>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</si>
  <si>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</si>
  <si>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</si>
  <si>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</si>
  <si>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</si>
  <si>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</si>
  <si>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</si>
  <si>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</si>
  <si>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</si>
  <si>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</si>
  <si>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</si>
  <si>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</si>
  <si>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</si>
  <si>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</si>
  <si>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</si>
  <si>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</si>
  <si>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</si>
  <si>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</si>
  <si>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</si>
  <si>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</si>
  <si>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</si>
  <si>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</si>
  <si>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</si>
  <si>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</si>
  <si>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</si>
  <si>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</si>
  <si>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</si>
  <si>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</si>
  <si>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</si>
  <si>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</si>
  <si>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</si>
  <si>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</si>
  <si>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</si>
  <si>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</si>
  <si>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</si>
  <si>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</si>
  <si>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</si>
  <si>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</si>
  <si>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</si>
  <si>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</si>
  <si>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</si>
  <si>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</si>
  <si>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</si>
  <si>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</si>
  <si>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</si>
  <si>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</si>
  <si>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</si>
  <si>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</si>
  <si>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</si>
  <si>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</si>
  <si>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</si>
  <si>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</si>
  <si>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</si>
  <si>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</si>
  <si>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</si>
  <si>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</si>
  <si>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</si>
  <si>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</si>
  <si>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</si>
  <si>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</si>
  <si>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</si>
  <si>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</si>
  <si>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</si>
  <si>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</si>
  <si>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</si>
  <si>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</si>
  <si>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</si>
  <si>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</si>
  <si>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</si>
  <si>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</si>
  <si>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</si>
  <si>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</si>
  <si>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</si>
  <si>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</si>
  <si>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</si>
  <si>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</si>
  <si>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</si>
  <si>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</si>
  <si>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</si>
  <si>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</si>
  <si>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</si>
  <si>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</si>
  <si>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</si>
  <si>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</si>
  <si>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</si>
  <si>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</si>
  <si>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</si>
  <si>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</si>
  <si>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</si>
  <si>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</si>
  <si>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</si>
  <si>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</si>
  <si>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</si>
  <si>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</si>
  <si>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</si>
  <si>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</si>
  <si>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</si>
  <si>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</si>
  <si>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</si>
  <si>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</si>
  <si>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</si>
  <si>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</si>
  <si>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</si>
  <si>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</si>
  <si>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</si>
  <si>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</si>
  <si>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</si>
  <si>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</si>
  <si>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</si>
  <si>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</si>
  <si>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</si>
  <si>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</si>
  <si>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</si>
  <si>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</si>
  <si>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</si>
  <si>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</si>
  <si>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</si>
  <si>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</si>
  <si>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</si>
  <si>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</si>
  <si>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</si>
  <si>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</si>
  <si>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</si>
  <si>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</si>
  <si>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</si>
  <si>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</si>
  <si>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</si>
  <si>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</si>
  <si>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</si>
  <si>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</si>
  <si>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</si>
  <si>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</si>
  <si>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</si>
  <si>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</si>
  <si>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</si>
  <si>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</si>
  <si>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</si>
  <si>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</si>
  <si>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</si>
  <si>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</si>
  <si>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</si>
  <si>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</si>
  <si>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</si>
  <si>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</si>
  <si>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</si>
  <si>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</si>
  <si>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</si>
  <si>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</si>
  <si>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</si>
  <si>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</si>
  <si>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</si>
  <si>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</si>
  <si>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</si>
  <si>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</si>
  <si>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</si>
  <si>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</si>
  <si>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</si>
  <si>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</si>
  <si>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</si>
  <si>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</si>
  <si>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</si>
  <si>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</si>
  <si>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</si>
  <si>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</si>
  <si>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</si>
  <si>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</si>
  <si>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</si>
  <si>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</si>
  <si>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</si>
  <si>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</si>
  <si>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</si>
  <si>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</si>
  <si>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</si>
  <si>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</si>
  <si>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</si>
  <si>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</si>
  <si>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</si>
  <si>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</si>
  <si>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</si>
  <si>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</si>
  <si>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</si>
  <si>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</si>
  <si>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</si>
  <si>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</si>
  <si>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</si>
  <si>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</si>
  <si>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</si>
  <si>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</si>
  <si>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</si>
  <si>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</si>
  <si>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</si>
  <si>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</si>
  <si>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</si>
  <si>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</si>
  <si>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</si>
  <si>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</si>
  <si>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</si>
  <si>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</si>
  <si>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</si>
  <si>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</si>
  <si>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</si>
  <si>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</si>
  <si>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</si>
  <si>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</si>
  <si>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</si>
  <si>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</si>
  <si>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</si>
  <si>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</si>
  <si>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</si>
  <si>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</si>
  <si>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</si>
  <si>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</si>
  <si>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</si>
  <si>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</si>
  <si>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</si>
  <si>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</si>
  <si>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</si>
  <si>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</si>
  <si>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</si>
  <si>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</si>
  <si>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</si>
  <si>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</si>
  <si>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</si>
  <si>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</si>
  <si>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</si>
  <si>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</si>
  <si>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</si>
  <si>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</si>
  <si>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</si>
  <si>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</si>
  <si>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</si>
  <si>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</si>
  <si>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</si>
  <si>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</si>
  <si>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</si>
  <si>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</si>
  <si>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</si>
  <si>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</si>
  <si>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</si>
  <si>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</si>
  <si>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</si>
  <si>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</si>
  <si>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</si>
  <si>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</si>
  <si>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</si>
  <si>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</si>
  <si>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</si>
  <si>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</si>
  <si>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</si>
  <si>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</si>
  <si>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</si>
  <si>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</si>
  <si>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</si>
  <si>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</si>
  <si>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</si>
  <si>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</si>
  <si>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</si>
  <si>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</si>
  <si>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</si>
  <si>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</si>
  <si>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</si>
  <si>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</si>
  <si>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</si>
  <si>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</si>
  <si>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</si>
  <si>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</si>
  <si>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</si>
  <si>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</si>
  <si>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</si>
  <si>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</si>
  <si>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</si>
  <si>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</si>
  <si>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</si>
  <si>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</si>
  <si>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</si>
  <si>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</si>
  <si>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</si>
  <si>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</si>
  <si>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</si>
  <si>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</si>
  <si>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</si>
  <si>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</si>
  <si>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</si>
  <si>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</si>
  <si>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</si>
  <si>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</si>
  <si>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</si>
  <si>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</si>
  <si>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</si>
  <si>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</si>
  <si>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</si>
  <si>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</si>
  <si>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</si>
  <si>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</si>
  <si>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</si>
  <si>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</si>
  <si>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</si>
  <si>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</si>
  <si>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</si>
  <si>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</si>
  <si>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</si>
  <si>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</si>
  <si>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</si>
  <si>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</si>
  <si>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</si>
  <si>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</si>
  <si>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</si>
  <si>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</si>
  <si>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</si>
  <si>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</si>
  <si>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</si>
  <si>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</si>
  <si>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</si>
  <si>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</si>
  <si>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</si>
  <si>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</si>
  <si>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</si>
  <si>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</si>
  <si>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</si>
  <si>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</si>
  <si>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</si>
  <si>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</si>
  <si>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</si>
  <si>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</si>
  <si>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</si>
  <si>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</si>
  <si>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</si>
  <si>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</si>
  <si>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</si>
  <si>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</si>
  <si>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</si>
  <si>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</si>
  <si>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</si>
  <si>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</si>
  <si>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</si>
  <si>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</si>
  <si>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</si>
  <si>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</si>
  <si>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</si>
  <si>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</si>
  <si>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</si>
  <si>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</si>
  <si>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</si>
  <si>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</si>
  <si>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</si>
  <si>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</si>
  <si>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</si>
  <si>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</si>
  <si>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</si>
  <si>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</si>
  <si>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</si>
  <si>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</si>
  <si>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</si>
  <si>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</si>
  <si>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</si>
  <si>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</si>
  <si>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</si>
  <si>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</si>
  <si>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</si>
  <si>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</si>
  <si>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</si>
  <si>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</si>
  <si>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</si>
  <si>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</si>
  <si>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</si>
  <si>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</si>
  <si>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</si>
  <si>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</si>
  <si>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</si>
  <si>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</si>
  <si>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</si>
  <si>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</si>
  <si>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</si>
  <si>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</si>
  <si>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</si>
  <si>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</si>
  <si>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</si>
  <si>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</si>
  <si>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</si>
  <si>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</si>
  <si>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</si>
  <si>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</si>
  <si>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</si>
  <si>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</si>
  <si>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</si>
  <si>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</si>
  <si>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</si>
  <si>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</si>
  <si>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</si>
  <si>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</si>
  <si>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</si>
  <si>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</si>
  <si>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</si>
  <si>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</si>
  <si>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</si>
  <si>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</si>
  <si>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</si>
  <si>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</si>
  <si>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</si>
  <si>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</si>
  <si>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</si>
  <si>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</si>
  <si>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</si>
  <si>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</si>
  <si>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</si>
  <si>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</si>
  <si>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</si>
  <si>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</si>
  <si>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</si>
  <si>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</si>
  <si>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</si>
  <si>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</si>
  <si>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</si>
  <si>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</si>
  <si>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</si>
  <si>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</si>
  <si>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</si>
  <si>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</si>
  <si>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</si>
  <si>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</si>
  <si>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</si>
  <si>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</si>
  <si>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</si>
  <si>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</si>
  <si>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</si>
  <si>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</si>
  <si>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</si>
  <si>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</si>
  <si>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</si>
  <si>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</si>
  <si>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</si>
  <si>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</si>
  <si>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</si>
  <si>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</si>
  <si>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</si>
  <si>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</si>
  <si>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</si>
  <si>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</si>
  <si>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</si>
  <si>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</si>
  <si>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</si>
  <si>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</si>
  <si>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</si>
  <si>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</si>
  <si>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</si>
  <si>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</si>
  <si>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</si>
  <si>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</si>
  <si>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</si>
  <si>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</si>
  <si>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</si>
  <si>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</si>
  <si>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</si>
  <si>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</si>
  <si>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</si>
  <si>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</si>
  <si>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</si>
  <si>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</si>
  <si>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</si>
  <si>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</si>
  <si>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</si>
  <si>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</si>
  <si>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</si>
  <si>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</si>
  <si>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</si>
  <si>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</si>
  <si>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</si>
  <si>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</si>
  <si>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</si>
  <si>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</si>
  <si>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</si>
  <si>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</si>
  <si>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</si>
  <si>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</si>
  <si>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</si>
  <si>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</si>
  <si>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</si>
  <si>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</si>
  <si>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</si>
  <si>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</si>
  <si>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</si>
  <si>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</si>
  <si>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</si>
  <si>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</si>
  <si>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</si>
  <si>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</si>
  <si>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</si>
  <si>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</si>
  <si>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</si>
  <si>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</si>
  <si>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</si>
  <si>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</si>
  <si>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</si>
  <si>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</si>
  <si>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</si>
  <si>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</si>
  <si>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</si>
  <si>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</si>
  <si>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</si>
  <si>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</si>
  <si>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</si>
  <si>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</si>
  <si>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</si>
  <si>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</si>
  <si>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</si>
  <si>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</si>
  <si>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</si>
  <si>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</si>
  <si>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</si>
  <si>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</si>
  <si>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</si>
  <si>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</si>
  <si>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</si>
  <si>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</si>
  <si>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</si>
  <si>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</si>
  <si>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</si>
  <si>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</si>
  <si>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</si>
  <si>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</si>
  <si>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</si>
  <si>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</si>
  <si>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</si>
  <si>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</si>
  <si>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</si>
  <si>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</si>
  <si>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</si>
  <si>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</si>
  <si>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</si>
  <si>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</si>
  <si>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</si>
  <si>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</si>
  <si>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</si>
  <si>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</si>
  <si>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</si>
  <si>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</si>
  <si>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</si>
  <si>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</si>
  <si>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</si>
  <si>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</si>
  <si>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</si>
  <si>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</si>
  <si>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</si>
  <si>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</si>
  <si>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</si>
  <si>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</si>
  <si>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</si>
  <si>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</si>
  <si>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</si>
  <si>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</si>
  <si>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</si>
  <si>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</si>
  <si>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</si>
  <si>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</si>
  <si>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</si>
  <si>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</si>
  <si>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</si>
  <si>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</si>
  <si>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</si>
  <si>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</si>
  <si>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</si>
  <si>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</si>
  <si>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</si>
  <si>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</si>
  <si>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</si>
  <si>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</si>
  <si>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</si>
  <si>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</si>
  <si>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</si>
  <si>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</si>
  <si>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</si>
  <si>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</si>
  <si>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</si>
  <si>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</si>
  <si>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</si>
  <si>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</si>
  <si>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</si>
  <si>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</si>
  <si>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</si>
  <si>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</si>
  <si>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</si>
  <si>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</si>
  <si>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</si>
  <si>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</si>
  <si>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</si>
  <si>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</si>
  <si>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</si>
  <si>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</si>
  <si>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</si>
  <si>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</si>
  <si>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</si>
  <si>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</si>
  <si>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</si>
  <si>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</si>
  <si>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</si>
  <si>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</si>
  <si>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</si>
  <si>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</si>
  <si>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</si>
  <si>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</si>
  <si>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</si>
  <si>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</si>
  <si>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</si>
  <si>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</si>
  <si>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</si>
  <si>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</si>
  <si>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</si>
  <si>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</si>
  <si>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</si>
  <si>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</si>
  <si>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</si>
  <si>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</si>
  <si>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</si>
  <si>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</si>
  <si>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</si>
  <si>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</si>
  <si>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</si>
  <si>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</si>
  <si>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</si>
  <si>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</si>
  <si>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</si>
  <si>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</si>
  <si>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</si>
  <si>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</si>
  <si>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</si>
  <si>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</si>
  <si>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</si>
  <si>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</si>
  <si>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</si>
  <si>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</si>
  <si>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</si>
  <si>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</si>
  <si>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</si>
  <si>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</si>
  <si>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</si>
  <si>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</si>
  <si>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</si>
  <si>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</si>
  <si>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</si>
  <si>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</si>
  <si>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</si>
  <si>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</si>
  <si>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</si>
  <si>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</si>
  <si>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</si>
  <si>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</si>
  <si>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</si>
  <si>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</si>
  <si>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</si>
  <si>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</si>
  <si>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</si>
  <si>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</si>
  <si>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</si>
  <si>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</si>
  <si>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</si>
  <si>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</si>
  <si>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</si>
  <si>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</si>
  <si>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</si>
  <si>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</si>
  <si>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</si>
  <si>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</si>
  <si>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</si>
  <si>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</si>
  <si>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</si>
  <si>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</si>
  <si>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</si>
  <si>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</si>
  <si>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</si>
  <si>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</si>
  <si>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</si>
  <si>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</si>
  <si>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</si>
  <si>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</si>
  <si>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</si>
  <si>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</si>
  <si>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</si>
  <si>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</si>
  <si>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</si>
  <si>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</si>
  <si>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</si>
  <si>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</si>
  <si>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</si>
  <si>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</si>
  <si>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</si>
  <si>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</si>
  <si>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</si>
  <si>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</si>
  <si>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</si>
  <si>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</si>
  <si>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</si>
  <si>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</si>
  <si>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</si>
  <si>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</si>
  <si>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</si>
  <si>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</si>
  <si>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</si>
  <si>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</si>
  <si>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</si>
  <si>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</si>
  <si>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</si>
  <si>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</si>
  <si>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</si>
  <si>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</si>
  <si>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</si>
  <si>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</si>
  <si>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</si>
  <si>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</si>
  <si>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</si>
  <si>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</si>
  <si>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</si>
  <si>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</si>
  <si>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</si>
  <si>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</si>
  <si>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</si>
  <si>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</si>
  <si>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</si>
  <si>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</si>
  <si>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</si>
  <si>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</si>
  <si>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</si>
  <si>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</si>
  <si>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</si>
  <si>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</si>
  <si>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</si>
  <si>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</si>
  <si>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</si>
  <si>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</si>
  <si>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</si>
  <si>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</si>
  <si>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</si>
  <si>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</si>
  <si>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</si>
  <si>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</si>
  <si>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</si>
  <si>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</si>
  <si>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</si>
  <si>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</si>
  <si>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</si>
  <si>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</si>
  <si>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</si>
  <si>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</si>
  <si>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</si>
  <si>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</si>
  <si>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</si>
  <si>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</si>
  <si>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</si>
  <si>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</si>
  <si>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</si>
  <si>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</si>
  <si>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</si>
  <si>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</si>
  <si>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</si>
  <si>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</si>
  <si>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</si>
  <si>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</si>
  <si>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</si>
  <si>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</si>
  <si>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</si>
  <si>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</si>
  <si>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</si>
  <si>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</si>
  <si>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</si>
  <si>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</si>
  <si>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</si>
  <si>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</si>
  <si>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</si>
  <si>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</si>
  <si>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</si>
  <si>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</si>
  <si>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</si>
  <si>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</si>
  <si>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</si>
  <si>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</si>
  <si>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</si>
  <si>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</si>
  <si>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</si>
  <si>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</si>
  <si>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</si>
  <si>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</si>
  <si>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</si>
  <si>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</si>
  <si>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</si>
  <si>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</si>
  <si>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</si>
  <si>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</si>
  <si>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</si>
  <si>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</si>
  <si>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</si>
  <si>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</si>
  <si>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</si>
  <si>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</si>
  <si>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</si>
  <si>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</si>
  <si>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</si>
  <si>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</si>
  <si>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</si>
  <si>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</si>
  <si>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</si>
  <si>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</si>
  <si>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</si>
  <si>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</si>
  <si>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</si>
  <si>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</si>
  <si>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</si>
  <si>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</si>
  <si>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</si>
  <si>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</si>
  <si>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</si>
  <si>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</si>
  <si>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</si>
  <si>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</si>
  <si>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</si>
  <si>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</si>
  <si>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</si>
  <si>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</si>
  <si>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</si>
  <si>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</si>
  <si>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</si>
  <si>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</si>
  <si>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</si>
  <si>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</si>
  <si>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</si>
  <si>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</si>
  <si>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</si>
  <si>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</si>
  <si>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</si>
  <si>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</si>
  <si>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</si>
  <si>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</si>
  <si>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</si>
  <si>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</si>
  <si>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</si>
  <si>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</si>
  <si>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</si>
  <si>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</si>
  <si>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</si>
  <si>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</si>
  <si>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</si>
  <si>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</si>
  <si>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</si>
  <si>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</si>
  <si>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</si>
  <si>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</si>
  <si>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</si>
  <si>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</si>
  <si>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</si>
  <si>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</si>
  <si>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</si>
  <si>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</si>
  <si>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</si>
  <si>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</si>
  <si>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</si>
  <si>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</si>
  <si>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</si>
  <si>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</si>
  <si>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</si>
  <si>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</si>
  <si>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</si>
  <si>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</si>
  <si>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</si>
  <si>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</si>
  <si>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</si>
  <si>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</si>
  <si>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</si>
  <si>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</si>
  <si>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</si>
  <si>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</si>
  <si>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</si>
  <si>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</si>
  <si>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</si>
  <si>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</si>
  <si>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</si>
  <si>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</si>
  <si>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</si>
  <si>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</si>
  <si>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</si>
  <si>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</si>
  <si>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</si>
  <si>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</si>
  <si>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</si>
  <si>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</si>
  <si>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</si>
  <si>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</si>
  <si>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</si>
  <si>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</si>
  <si>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</si>
  <si>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</si>
  <si>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</si>
  <si>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</si>
  <si>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</si>
  <si>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</si>
  <si>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</si>
  <si>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</si>
  <si>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</si>
  <si>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</si>
  <si>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</si>
  <si>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</si>
  <si>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</si>
  <si>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</si>
  <si>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</si>
  <si>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</si>
  <si>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</si>
  <si>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</si>
  <si>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</si>
  <si>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</si>
  <si>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</si>
  <si>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</si>
  <si>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</si>
  <si>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</si>
  <si>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</si>
  <si>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</si>
  <si>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</si>
  <si>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</si>
  <si>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</si>
  <si>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</si>
  <si>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</si>
  <si>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</si>
  <si>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</si>
  <si>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</si>
  <si>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</si>
  <si>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</si>
  <si>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</si>
  <si>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</si>
  <si>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</si>
  <si>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</si>
  <si>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</si>
  <si>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</si>
  <si>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</si>
  <si>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</si>
  <si>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</si>
  <si>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</si>
  <si>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</si>
  <si>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</si>
  <si>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</si>
  <si>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</si>
  <si>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</si>
  <si>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</si>
  <si>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</si>
  <si>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</si>
  <si>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</si>
  <si>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</si>
  <si>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</si>
  <si>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</si>
  <si>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</si>
  <si>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</si>
  <si>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</si>
  <si>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</si>
  <si>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</si>
  <si>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</si>
  <si>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</si>
  <si>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</si>
  <si>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</si>
  <si>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</si>
  <si>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</si>
  <si>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</si>
  <si>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</si>
  <si>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</si>
  <si>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</si>
  <si>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</si>
  <si>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</si>
  <si>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</si>
  <si>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</si>
  <si>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</si>
  <si>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</si>
  <si>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</si>
  <si>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</si>
  <si>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</si>
  <si>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</si>
  <si>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</si>
  <si>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</si>
  <si>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</si>
  <si>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</si>
  <si>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</si>
  <si>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</si>
  <si>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</si>
  <si>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</si>
  <si>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</si>
  <si>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</si>
  <si>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</si>
  <si>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</si>
  <si>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</si>
  <si>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</si>
  <si>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</si>
  <si>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</si>
  <si>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</si>
  <si>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</si>
  <si>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</si>
  <si>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</si>
  <si>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</si>
  <si>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</si>
  <si>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</si>
  <si>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</si>
  <si>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</si>
  <si>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</si>
  <si>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</si>
  <si>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</si>
  <si>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</si>
  <si>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</si>
  <si>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</si>
  <si>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</si>
  <si>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</si>
  <si>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</si>
  <si>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</si>
  <si>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</si>
  <si>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</si>
  <si>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</si>
  <si>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</si>
  <si>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</si>
  <si>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</si>
  <si>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</si>
  <si>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</si>
  <si>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</si>
  <si>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</si>
  <si>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</si>
  <si>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</si>
  <si>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</si>
  <si>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</si>
  <si>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</si>
  <si>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</si>
  <si>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</si>
  <si>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</si>
  <si>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</si>
  <si>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</si>
  <si>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</si>
  <si>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</si>
  <si>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</si>
  <si>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</si>
  <si>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</si>
  <si>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</si>
  <si>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</si>
  <si>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</si>
  <si>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</si>
  <si>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</si>
  <si>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</si>
  <si>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</si>
  <si>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</si>
  <si>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</si>
  <si>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</si>
  <si>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</si>
  <si>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</si>
  <si>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</si>
  <si>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</si>
  <si>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</si>
  <si>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</si>
  <si>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</si>
  <si>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</si>
  <si>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</si>
  <si>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</si>
  <si>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</si>
  <si>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</si>
  <si>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</si>
  <si>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</si>
  <si>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</si>
  <si>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</si>
  <si>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</si>
  <si>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</si>
  <si>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</si>
  <si>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</si>
  <si>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</si>
  <si>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</si>
  <si>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</si>
  <si>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</si>
  <si>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</si>
  <si>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</si>
  <si>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</si>
  <si>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</si>
  <si>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</si>
  <si>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</si>
  <si>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</si>
  <si>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</si>
  <si>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</si>
  <si>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</si>
  <si>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</si>
  <si>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</si>
  <si>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</si>
  <si>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</si>
  <si>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</si>
  <si>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</si>
  <si>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</si>
  <si>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</si>
  <si>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</si>
  <si>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</si>
  <si>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</si>
  <si>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</si>
  <si>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</si>
  <si>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</si>
  <si>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</si>
  <si>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</si>
  <si>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</si>
  <si>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</si>
  <si>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</si>
  <si>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</si>
  <si>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</si>
  <si>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</si>
  <si>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</si>
  <si>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</si>
  <si>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</si>
  <si>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</si>
  <si>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</si>
  <si>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</si>
  <si>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</si>
  <si>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</si>
  <si>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</si>
  <si>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</si>
  <si>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</si>
  <si>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</si>
  <si>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</si>
  <si>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</si>
  <si>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</si>
  <si>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</si>
  <si>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</si>
  <si>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</si>
  <si>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</si>
  <si>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</si>
  <si>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</si>
  <si>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</si>
  <si>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</si>
  <si>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</si>
  <si>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</si>
  <si>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</si>
  <si>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</si>
  <si>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</si>
  <si>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</si>
  <si>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</si>
  <si>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</si>
  <si>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</si>
  <si>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</si>
  <si>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</si>
  <si>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</si>
  <si>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</si>
  <si>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</si>
  <si>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</si>
  <si>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</si>
  <si>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</si>
  <si>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</si>
  <si>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</si>
  <si>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</si>
  <si>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</si>
  <si>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</si>
  <si>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</si>
  <si>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</si>
  <si>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</si>
  <si>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</si>
  <si>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</si>
  <si>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</si>
  <si>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</si>
  <si>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</si>
  <si>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</si>
  <si>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</si>
  <si>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</si>
  <si>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</si>
  <si>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</si>
  <si>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</si>
  <si>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</si>
  <si>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</si>
  <si>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</si>
  <si>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</si>
  <si>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</si>
  <si>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</si>
  <si>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</si>
  <si>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</si>
  <si>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</si>
  <si>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</si>
  <si>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</si>
  <si>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</si>
  <si>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</si>
  <si>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</si>
  <si>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</si>
  <si>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</si>
  <si>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</si>
  <si>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</si>
  <si>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</si>
  <si>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</si>
  <si>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</si>
  <si>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</si>
  <si>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</si>
  <si>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</si>
  <si>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</si>
  <si>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</si>
  <si>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</si>
  <si>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</si>
  <si>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</si>
  <si>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</si>
  <si>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</si>
  <si>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</si>
  <si>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</si>
  <si>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</si>
  <si>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</si>
  <si>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</si>
  <si>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</si>
  <si>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</si>
  <si>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</si>
  <si>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</si>
  <si>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</si>
  <si>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</si>
  <si>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</si>
  <si>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</si>
  <si>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</si>
  <si>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</si>
  <si>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</si>
  <si>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</si>
  <si>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</si>
  <si>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</si>
  <si>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</si>
  <si>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</si>
  <si>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</si>
  <si>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</si>
  <si>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</si>
  <si>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</si>
  <si>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</si>
  <si>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</si>
  <si>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</si>
  <si>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</si>
  <si>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</si>
  <si>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</si>
  <si>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</si>
  <si>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</si>
  <si>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</si>
  <si>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</si>
  <si>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</si>
  <si>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</si>
  <si>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</si>
  <si>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</si>
  <si>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</si>
  <si>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</si>
  <si>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</si>
  <si>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</si>
  <si>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</si>
  <si>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</si>
  <si>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</si>
  <si>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</si>
  <si>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</si>
  <si>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</si>
  <si>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</si>
  <si>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</si>
  <si>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</si>
  <si>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</si>
  <si>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</si>
  <si>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</si>
  <si>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</si>
  <si>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</si>
  <si>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</si>
  <si>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</si>
  <si>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</si>
  <si>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</si>
  <si>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</si>
  <si>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</si>
  <si>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</si>
  <si>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</si>
  <si>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</si>
  <si>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</si>
  <si>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</si>
  <si>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</si>
  <si>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</si>
  <si>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</si>
  <si>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</si>
  <si>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</si>
  <si>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</si>
  <si>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</si>
  <si>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</si>
  <si>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</si>
  <si>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</si>
  <si>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</si>
  <si>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</si>
  <si>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</si>
  <si>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</si>
  <si>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</si>
  <si>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</si>
  <si>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</si>
  <si>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</si>
  <si>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</si>
  <si>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</si>
  <si>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</si>
  <si>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</si>
  <si>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</si>
  <si>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</si>
  <si>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</si>
  <si>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</si>
  <si>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</si>
  <si>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</si>
  <si>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</si>
  <si>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</si>
  <si>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</si>
  <si>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</si>
  <si>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</si>
  <si>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</si>
  <si>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</si>
  <si>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</si>
  <si>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</si>
  <si>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</si>
  <si>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</si>
  <si>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</si>
  <si>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</si>
  <si>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</si>
  <si>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</si>
  <si>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</si>
  <si>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</si>
  <si>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</si>
  <si>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</si>
  <si>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</si>
  <si>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</si>
  <si>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</si>
  <si>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</si>
  <si>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</si>
  <si>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</si>
  <si>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</si>
  <si>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</si>
  <si>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</si>
  <si>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</si>
  <si>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</si>
  <si>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</si>
  <si>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</si>
  <si>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</si>
  <si>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</si>
  <si>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</si>
  <si>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</si>
  <si>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</si>
  <si>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</si>
  <si>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</si>
  <si>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</si>
  <si>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</si>
  <si>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</si>
  <si>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</si>
  <si>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</si>
  <si>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</si>
  <si>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</si>
  <si>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</si>
  <si>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</si>
  <si>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</si>
  <si>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</si>
  <si>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</si>
  <si>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</si>
  <si>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</si>
  <si>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</si>
  <si>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</si>
  <si>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</si>
  <si>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</si>
  <si>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</si>
  <si>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</si>
  <si>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</si>
  <si>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</si>
  <si>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</si>
  <si>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</si>
  <si>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</si>
  <si>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</si>
  <si>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</si>
  <si>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</si>
  <si>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</si>
  <si>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</si>
  <si>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</si>
  <si>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</si>
  <si>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</si>
  <si>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</si>
  <si>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</si>
  <si>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</si>
  <si>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</si>
  <si>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</si>
  <si>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</si>
  <si>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</si>
  <si>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</si>
  <si>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</si>
  <si>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</si>
  <si>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</si>
  <si>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</si>
  <si>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</si>
  <si>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</si>
  <si>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</si>
  <si>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</si>
  <si>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</si>
  <si>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</si>
  <si>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</si>
  <si>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</si>
  <si>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</si>
  <si>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</si>
  <si>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</si>
  <si>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</si>
  <si>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</si>
  <si>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</si>
  <si>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</si>
  <si>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</si>
  <si>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</si>
  <si>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</si>
  <si>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</si>
  <si>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</si>
  <si>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</si>
  <si>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</si>
  <si>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</si>
  <si>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</si>
  <si>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</si>
  <si>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</si>
  <si>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</si>
  <si>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</si>
  <si>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</si>
  <si>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</si>
  <si>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</si>
  <si>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</si>
  <si>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</si>
  <si>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</si>
  <si>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</si>
  <si>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</si>
  <si>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</si>
  <si>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</si>
  <si>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</si>
  <si>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</si>
  <si>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</si>
  <si>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</si>
  <si>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</si>
  <si>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</si>
  <si>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</si>
  <si>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</si>
  <si>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</si>
  <si>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</si>
  <si>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</si>
  <si>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</si>
  <si>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</si>
  <si>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</si>
  <si>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</si>
  <si>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</si>
  <si>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</si>
  <si>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</si>
  <si>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</si>
  <si>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</si>
  <si>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</si>
  <si>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</si>
  <si>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</si>
  <si>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</si>
  <si>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</si>
  <si>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</si>
  <si>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</si>
  <si>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</si>
  <si>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</si>
  <si>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</si>
  <si>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</si>
  <si>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</si>
  <si>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</si>
  <si>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</si>
  <si>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</si>
  <si>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</si>
  <si>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</si>
  <si>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</si>
  <si>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</si>
  <si>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</si>
  <si>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</si>
  <si>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</si>
  <si>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</si>
  <si>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</si>
  <si>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</si>
  <si>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</si>
  <si>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</si>
  <si>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</si>
  <si>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</si>
  <si>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</si>
  <si>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</si>
  <si>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</si>
  <si>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</si>
  <si>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</si>
  <si>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</si>
  <si>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</si>
  <si>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</si>
  <si>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</si>
  <si>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</si>
  <si>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</si>
  <si>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</si>
  <si>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</si>
  <si>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</si>
  <si>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</si>
  <si>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</si>
  <si>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</si>
  <si>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</si>
  <si>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</si>
  <si>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</si>
  <si>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</si>
  <si>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</si>
  <si>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</si>
  <si>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</si>
  <si>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</si>
  <si>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</si>
  <si>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</si>
  <si>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</si>
  <si>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</si>
  <si>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</si>
  <si>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</si>
  <si>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</si>
  <si>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</si>
  <si>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</si>
  <si>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</si>
  <si>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</si>
  <si>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</si>
  <si>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</si>
  <si>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</si>
  <si>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</si>
  <si>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</si>
  <si>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</si>
  <si>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</si>
  <si>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</si>
  <si>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</si>
  <si>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</si>
  <si>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</si>
  <si>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</si>
  <si>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</si>
  <si>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</si>
  <si>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</si>
  <si>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</si>
  <si>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</si>
  <si>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</si>
  <si>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</si>
  <si>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</si>
  <si>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</si>
  <si>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</si>
  <si>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</si>
  <si>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</si>
  <si>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</si>
  <si>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</si>
  <si>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</si>
  <si>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</si>
  <si>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</si>
  <si>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</si>
  <si>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</si>
  <si>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</si>
  <si>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</si>
  <si>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</si>
  <si>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</si>
  <si>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</si>
  <si>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</si>
  <si>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</si>
  <si>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</si>
  <si>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</si>
  <si>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</si>
  <si>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</si>
  <si>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</si>
  <si>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</si>
  <si>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</si>
  <si>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</si>
  <si>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</si>
  <si>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</si>
  <si>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</si>
  <si>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</si>
  <si>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</si>
  <si>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</si>
  <si>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</si>
  <si>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</si>
  <si>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</si>
  <si>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</si>
  <si>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</si>
  <si>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</si>
  <si>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</si>
  <si>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</si>
  <si>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</si>
  <si>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</si>
  <si>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</si>
  <si>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</si>
  <si>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</si>
  <si>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</si>
  <si>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</si>
  <si>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</si>
  <si>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</si>
  <si>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</si>
  <si>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</si>
  <si>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</si>
  <si>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</si>
  <si>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</si>
  <si>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</si>
  <si>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</si>
  <si>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</si>
  <si>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</si>
  <si>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</si>
  <si>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</si>
  <si>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</si>
  <si>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</si>
  <si>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</si>
  <si>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</si>
  <si>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</si>
  <si>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</si>
  <si>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</si>
  <si>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</si>
  <si>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</si>
  <si>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</si>
  <si>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</si>
  <si>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</si>
  <si>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</si>
  <si>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</si>
  <si>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</si>
  <si>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</si>
  <si>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</si>
  <si>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</si>
  <si>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</si>
  <si>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</si>
  <si>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</si>
  <si>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</si>
  <si>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</si>
  <si>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</si>
  <si>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</si>
  <si>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</si>
  <si>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</si>
  <si>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</si>
  <si>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</si>
  <si>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</si>
  <si>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</si>
  <si>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</si>
  <si>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</si>
  <si>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</si>
  <si>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</si>
  <si>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</si>
  <si>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</si>
  <si>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</si>
  <si>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</si>
  <si>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</si>
  <si>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</si>
  <si>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</si>
  <si>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</si>
  <si>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</si>
  <si>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</si>
  <si>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</si>
  <si>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</si>
  <si>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</si>
  <si>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</si>
  <si>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</si>
  <si>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</si>
  <si>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</si>
  <si>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</si>
  <si>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</si>
  <si>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</si>
  <si>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</si>
  <si>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</si>
  <si>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</si>
  <si>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</si>
  <si>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</si>
  <si>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</si>
  <si>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</si>
  <si>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</si>
  <si>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</si>
  <si>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</si>
  <si>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</si>
  <si>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</si>
  <si>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</si>
  <si>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</si>
  <si>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</si>
  <si>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</si>
  <si>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</si>
  <si>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</si>
  <si>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</si>
  <si>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</si>
  <si>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</si>
  <si>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</si>
  <si>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</si>
  <si>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</si>
  <si>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</si>
  <si>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</si>
  <si>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</si>
  <si>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</si>
  <si>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</si>
  <si>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</si>
  <si>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</si>
  <si>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</si>
  <si>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</si>
  <si>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</si>
  <si>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</si>
  <si>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</si>
  <si>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</si>
  <si>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</si>
  <si>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</si>
  <si>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</si>
  <si>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</si>
  <si>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</si>
  <si>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</si>
  <si>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</si>
  <si>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</si>
  <si>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</si>
  <si>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</si>
  <si>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</si>
  <si>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</si>
  <si>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</si>
  <si>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</si>
  <si>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</si>
  <si>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</si>
  <si>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</si>
  <si>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</si>
  <si>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</si>
  <si>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</si>
  <si>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</si>
  <si>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</si>
  <si>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</si>
  <si>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</si>
  <si>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</si>
  <si>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</si>
  <si>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</si>
  <si>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</si>
  <si>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</si>
  <si>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</si>
  <si>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</si>
  <si>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</si>
  <si>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</si>
  <si>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</si>
  <si>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</si>
  <si>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</si>
  <si>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</si>
  <si>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</si>
  <si>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</si>
  <si>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</si>
  <si>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</si>
  <si>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</si>
  <si>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</si>
  <si>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</si>
  <si>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</si>
  <si>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</si>
  <si>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</si>
  <si>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</si>
  <si>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</si>
  <si>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</si>
  <si>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</si>
  <si>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</si>
  <si>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</si>
  <si>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</si>
  <si>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</si>
  <si>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</si>
  <si>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</si>
  <si>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</si>
  <si>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</si>
  <si>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</si>
  <si>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</si>
  <si>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</si>
  <si>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</si>
  <si>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</si>
  <si>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</si>
  <si>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</si>
  <si>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</si>
  <si>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</si>
  <si>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</si>
  <si>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</si>
  <si>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</si>
  <si>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</si>
  <si>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</si>
  <si>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</si>
  <si>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</si>
  <si>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</si>
  <si>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</si>
  <si>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</si>
  <si>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</si>
  <si>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</si>
  <si>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</si>
  <si>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</si>
  <si>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</si>
  <si>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</si>
  <si>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</si>
  <si>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</si>
  <si>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</si>
  <si>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</si>
  <si>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</si>
  <si>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</si>
  <si>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</si>
  <si>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</si>
  <si>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</si>
  <si>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</si>
  <si>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</si>
  <si>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</si>
  <si>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</si>
  <si>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</si>
  <si>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</si>
  <si>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</si>
  <si>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</si>
  <si>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</si>
  <si>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</si>
  <si>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</si>
  <si>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</si>
  <si>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</si>
  <si>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</si>
  <si>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</si>
  <si>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</si>
  <si>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</si>
  <si>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</si>
  <si>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</si>
  <si>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</si>
  <si>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</si>
  <si>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</si>
  <si>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</si>
  <si>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</si>
  <si>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</si>
  <si>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</si>
  <si>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</si>
  <si>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</si>
  <si>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</si>
  <si>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</si>
  <si>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</si>
  <si>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</si>
  <si>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</si>
  <si>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</si>
  <si>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</si>
  <si>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</si>
  <si>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</si>
  <si>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</si>
  <si>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</si>
  <si>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</si>
  <si>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</si>
  <si>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</si>
  <si>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</si>
  <si>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</si>
  <si>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</si>
  <si>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</si>
  <si>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</si>
  <si>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</si>
  <si>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</si>
  <si>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</si>
  <si>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</si>
  <si>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</si>
  <si>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</si>
  <si>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</si>
  <si>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</si>
  <si>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</si>
  <si>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</si>
  <si>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</si>
  <si>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</si>
  <si>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</si>
  <si>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</si>
  <si>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</si>
  <si>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</si>
  <si>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</si>
  <si>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</si>
  <si>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</si>
  <si>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</si>
  <si>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</si>
  <si>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</si>
  <si>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</si>
  <si>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</si>
  <si>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</si>
  <si>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</si>
  <si>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</si>
  <si>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</si>
  <si>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</si>
  <si>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</si>
  <si>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</si>
  <si>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</si>
  <si>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</si>
  <si>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</si>
  <si>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</si>
  <si>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</si>
  <si>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</si>
  <si>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</si>
  <si>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</si>
  <si>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</si>
  <si>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</si>
  <si>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</si>
  <si>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</si>
  <si>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</si>
  <si>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</si>
  <si>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</si>
  <si>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</si>
  <si>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</si>
  <si>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</si>
  <si>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</si>
  <si>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</si>
  <si>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</si>
  <si>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</si>
  <si>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</si>
  <si>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</si>
  <si>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</si>
  <si>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</si>
  <si>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</si>
  <si>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</si>
  <si>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</si>
  <si>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</si>
  <si>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</si>
  <si>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</si>
  <si>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</si>
  <si>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</si>
  <si>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</si>
  <si>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</si>
  <si>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</si>
  <si>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</si>
  <si>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</si>
  <si>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</si>
  <si>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</si>
  <si>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</si>
  <si>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</si>
  <si>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</si>
  <si>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</si>
  <si>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</si>
  <si>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</si>
  <si>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</si>
  <si>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</si>
  <si>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</si>
  <si>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</si>
  <si>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</si>
  <si>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</si>
  <si>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</si>
  <si>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</si>
  <si>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</si>
  <si>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</si>
  <si>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</si>
  <si>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</si>
  <si>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</si>
  <si>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</si>
  <si>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</si>
  <si>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</si>
  <si>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</si>
  <si>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</si>
  <si>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</si>
  <si>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</si>
  <si>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</si>
  <si>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</si>
  <si>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</si>
  <si>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</si>
  <si>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</si>
  <si>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</si>
  <si>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</si>
  <si>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</si>
  <si>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</si>
  <si>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</si>
  <si>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</si>
  <si>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</si>
  <si>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</si>
  <si>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</si>
  <si>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</si>
  <si>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</si>
  <si>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</si>
  <si>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</si>
  <si>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</si>
  <si>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</si>
  <si>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</si>
  <si>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</si>
  <si>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</si>
  <si>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</si>
  <si>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</si>
  <si>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</si>
  <si>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</si>
  <si>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</si>
  <si>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</si>
  <si>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</si>
  <si>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</si>
  <si>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</si>
  <si>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</si>
  <si>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</si>
  <si>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</si>
  <si>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</si>
  <si>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</si>
  <si>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</si>
  <si>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</si>
  <si>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</si>
  <si>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</si>
  <si>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</si>
  <si>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</si>
  <si>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</si>
  <si>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</si>
  <si>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</si>
  <si>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</si>
  <si>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</si>
  <si>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</si>
  <si>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</si>
  <si>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</si>
  <si>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</si>
  <si>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</si>
  <si>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</si>
  <si>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</si>
  <si>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</si>
  <si>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</si>
  <si>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</si>
  <si>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</si>
  <si>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</si>
  <si>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</si>
  <si>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</si>
  <si>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</si>
  <si>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</si>
  <si>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</si>
  <si>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</si>
  <si>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</si>
  <si>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</si>
  <si>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</si>
  <si>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</si>
  <si>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</si>
  <si>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</si>
  <si>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</si>
  <si>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</si>
  <si>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</si>
  <si>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</si>
  <si>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</si>
  <si>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</si>
  <si>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</si>
  <si>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</si>
  <si>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</si>
  <si>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</si>
  <si>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</si>
  <si>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</si>
  <si>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</si>
  <si>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</si>
  <si>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</si>
  <si>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</si>
  <si>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</si>
  <si>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</si>
  <si>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</si>
  <si>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</si>
  <si>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</si>
  <si>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</si>
  <si>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</si>
  <si>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</si>
  <si>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</si>
  <si>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</si>
  <si>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</si>
  <si>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</si>
  <si>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</si>
  <si>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</si>
  <si>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</si>
  <si>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</si>
  <si>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</si>
  <si>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</si>
  <si>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</si>
  <si>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</si>
  <si>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</si>
  <si>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</si>
  <si>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</si>
  <si>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</si>
  <si>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</si>
  <si>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</si>
  <si>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</si>
  <si>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</si>
  <si>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</si>
  <si>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</si>
  <si>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</si>
  <si>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</si>
  <si>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</si>
  <si>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</si>
  <si>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</si>
  <si>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</si>
  <si>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</si>
  <si>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</si>
  <si>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</si>
  <si>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</si>
  <si>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</si>
  <si>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</si>
  <si>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</si>
  <si>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</si>
  <si>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</si>
  <si>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</si>
  <si>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</si>
  <si>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</si>
  <si>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</si>
  <si>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</si>
  <si>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</si>
  <si>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</si>
  <si>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</si>
  <si>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</si>
  <si>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</si>
  <si>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</si>
  <si>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</si>
  <si>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</si>
  <si>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</si>
  <si>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</si>
  <si>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</si>
  <si>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</si>
  <si>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</si>
  <si>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</si>
  <si>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</si>
  <si>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</si>
  <si>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</si>
  <si>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</si>
  <si>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</si>
  <si>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</si>
  <si>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</si>
  <si>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</si>
  <si>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</si>
  <si>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</si>
  <si>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</si>
  <si>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</si>
  <si>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</si>
  <si>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</si>
  <si>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</si>
  <si>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</si>
  <si>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</si>
  <si>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</si>
  <si>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</si>
  <si>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</si>
  <si>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</si>
  <si>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</si>
  <si>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</si>
  <si>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</si>
  <si>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</si>
  <si>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</si>
  <si>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</si>
  <si>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</si>
  <si>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</si>
  <si>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</si>
  <si>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</si>
  <si>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</si>
  <si>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</si>
  <si>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</si>
  <si>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</si>
  <si>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</si>
  <si>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</si>
  <si>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</si>
  <si>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</si>
  <si>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</si>
  <si>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</si>
  <si>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</si>
  <si>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</si>
  <si>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</si>
  <si>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</si>
  <si>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</si>
  <si>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</si>
  <si>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</si>
  <si>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</si>
  <si>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</si>
  <si>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</si>
  <si>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</si>
  <si>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</si>
  <si>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</si>
  <si>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</si>
  <si>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</si>
  <si>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</si>
  <si>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</si>
  <si>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</si>
  <si>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</si>
  <si>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</si>
  <si>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</si>
  <si>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</si>
  <si>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</si>
  <si>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</si>
  <si>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</si>
  <si>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</si>
  <si>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</si>
  <si>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</si>
  <si>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</si>
  <si>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</si>
  <si>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</si>
  <si>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</si>
  <si>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</si>
  <si>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</si>
  <si>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</si>
  <si>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</si>
  <si>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</si>
  <si>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</si>
  <si>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</si>
  <si>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</si>
  <si>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</si>
  <si>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</si>
  <si>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</si>
  <si>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</si>
  <si>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</si>
  <si>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</si>
  <si>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</si>
  <si>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</si>
  <si>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</si>
  <si>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</si>
  <si>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</si>
  <si>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</si>
  <si>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</si>
  <si>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</si>
  <si>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</si>
  <si>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</si>
  <si>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</si>
  <si>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</si>
  <si>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</si>
  <si>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</si>
  <si>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</si>
  <si>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</si>
  <si>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</si>
  <si>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</si>
  <si>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</si>
  <si>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</si>
  <si>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</si>
  <si>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</si>
  <si>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</si>
  <si>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</si>
  <si>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</si>
  <si>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</si>
  <si>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</si>
  <si>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</si>
  <si>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</si>
  <si>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</si>
  <si>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</si>
  <si>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</si>
  <si>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</si>
  <si>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</si>
  <si>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</si>
  <si>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</si>
  <si>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</si>
  <si>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</si>
  <si>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</si>
  <si>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</si>
  <si>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</si>
  <si>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</si>
  <si>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</si>
  <si>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</si>
  <si>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</si>
  <si>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</si>
  <si>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</si>
  <si>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</si>
  <si>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</si>
  <si>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</si>
  <si>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</si>
  <si>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</si>
  <si>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</si>
  <si>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</si>
  <si>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</si>
  <si>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</si>
  <si>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</si>
  <si>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</si>
  <si>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</si>
  <si>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</si>
  <si>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</si>
  <si>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</si>
  <si>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</si>
  <si>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</si>
  <si>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</si>
  <si>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</si>
  <si>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</si>
  <si>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</si>
  <si>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</si>
  <si>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</si>
  <si>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</si>
  <si>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</si>
  <si>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</si>
  <si>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</si>
  <si>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</si>
  <si>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</si>
  <si>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</si>
  <si>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</si>
  <si>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</si>
  <si>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</si>
  <si>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</si>
  <si>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</si>
  <si>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</si>
  <si>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</si>
  <si>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</si>
  <si>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</si>
  <si>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</si>
  <si>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</si>
  <si>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</si>
  <si>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</si>
  <si>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</si>
  <si>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</si>
  <si>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</si>
  <si>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</si>
  <si>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</si>
  <si>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</si>
  <si>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</si>
  <si>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</si>
  <si>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</si>
  <si>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</si>
  <si>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</si>
  <si>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</si>
  <si>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</si>
  <si>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</si>
  <si>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</si>
  <si>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</si>
  <si>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</si>
  <si>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</si>
  <si>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</si>
  <si>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</si>
  <si>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</si>
  <si>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</si>
  <si>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</si>
  <si>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</si>
  <si>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</si>
  <si>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</si>
  <si>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</si>
  <si>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</si>
  <si>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</si>
  <si>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</si>
  <si>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</si>
  <si>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</si>
  <si>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</si>
  <si>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</si>
  <si>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</si>
  <si>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</si>
  <si>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</si>
  <si>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</si>
  <si>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</si>
  <si>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</si>
  <si>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</si>
  <si>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</si>
  <si>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</si>
  <si>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</si>
  <si>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</si>
  <si>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</si>
  <si>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</si>
  <si>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</si>
  <si>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</si>
  <si>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</si>
  <si>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</si>
  <si>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</si>
  <si>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</si>
  <si>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</si>
  <si>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</si>
  <si>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</si>
  <si>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</si>
  <si>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</si>
  <si>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</si>
  <si>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</si>
  <si>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</si>
  <si>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</si>
  <si>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</si>
  <si>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</si>
  <si>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</si>
  <si>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</si>
  <si>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</si>
  <si>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</si>
  <si>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</si>
  <si>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</si>
  <si>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</si>
  <si>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</si>
  <si>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</si>
  <si>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</si>
  <si>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</si>
  <si>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</si>
  <si>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</si>
  <si>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</si>
  <si>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</si>
  <si>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</si>
  <si>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</si>
  <si>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</si>
  <si>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</si>
  <si>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</si>
  <si>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</si>
  <si>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</si>
  <si>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</si>
  <si>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</si>
  <si>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</si>
  <si>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</si>
  <si>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</si>
  <si>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</si>
  <si>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</si>
  <si>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</si>
  <si>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</si>
  <si>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</si>
  <si>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</si>
  <si>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</si>
  <si>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</si>
  <si>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</si>
  <si>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</si>
  <si>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</si>
  <si>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</si>
  <si>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</si>
  <si>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</si>
  <si>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</si>
  <si>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</si>
  <si>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</si>
  <si>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</si>
  <si>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</si>
  <si>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</si>
  <si>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</si>
  <si>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</si>
  <si>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</si>
  <si>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</si>
  <si>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</si>
  <si>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</si>
  <si>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</si>
  <si>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</si>
  <si>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</si>
  <si>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</si>
  <si>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</si>
  <si>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</si>
  <si>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</si>
  <si>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</si>
  <si>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</si>
  <si>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</si>
  <si>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</si>
  <si>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</si>
  <si>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</si>
  <si>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</si>
  <si>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</si>
  <si>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</si>
  <si>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</si>
  <si>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</si>
  <si>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</si>
  <si>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</si>
  <si>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</si>
  <si>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</si>
  <si>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</si>
  <si>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</si>
  <si>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</si>
  <si>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</si>
  <si>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</si>
  <si>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</si>
  <si>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</si>
  <si>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</si>
  <si>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</si>
  <si>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</si>
  <si>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</si>
  <si>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</si>
  <si>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</si>
  <si>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</si>
  <si>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</si>
  <si>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</si>
  <si>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</si>
  <si>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</si>
  <si>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</si>
  <si>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</si>
  <si>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</si>
  <si>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</si>
  <si>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</si>
  <si>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</si>
  <si>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</si>
  <si>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</si>
  <si>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</si>
  <si>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</si>
  <si>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</si>
  <si>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</si>
  <si>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</si>
  <si>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</si>
  <si>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</si>
  <si>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</si>
  <si>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</si>
  <si>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</si>
  <si>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</si>
  <si>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</si>
  <si>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</si>
  <si>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</si>
  <si>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</si>
  <si>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</si>
  <si>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</si>
  <si>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</si>
  <si>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</si>
  <si>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</si>
  <si>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</si>
  <si>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</si>
  <si>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</si>
  <si>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</si>
  <si>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</si>
  <si>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</si>
  <si>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</si>
  <si>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</si>
  <si>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</si>
  <si>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</si>
  <si>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</si>
  <si>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</si>
  <si>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</si>
  <si>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</si>
  <si>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</si>
  <si>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</si>
  <si>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</si>
  <si>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</si>
  <si>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</si>
  <si>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</si>
  <si>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</si>
  <si>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</si>
  <si>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</si>
  <si>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</si>
  <si>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</si>
  <si>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</si>
  <si>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</si>
  <si>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</si>
  <si>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</si>
  <si>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</si>
  <si>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</si>
  <si>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</si>
  <si>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</si>
  <si>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</si>
  <si>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</si>
  <si>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</si>
  <si>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</si>
  <si>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</si>
  <si>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</si>
  <si>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</si>
  <si>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</si>
  <si>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</si>
  <si>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</si>
  <si>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</si>
  <si>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</si>
  <si>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</si>
  <si>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</si>
  <si>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</si>
  <si>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</si>
  <si>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</si>
  <si>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</si>
  <si>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</si>
  <si>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</si>
  <si>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</si>
  <si>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</si>
  <si>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</si>
  <si>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</si>
  <si>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</si>
  <si>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</si>
  <si>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</si>
  <si>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</si>
  <si>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</si>
  <si>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</si>
  <si>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</si>
  <si>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</si>
  <si>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</si>
  <si>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</si>
  <si>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</si>
  <si>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</si>
  <si>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</si>
  <si>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</si>
  <si>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</si>
  <si>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</si>
  <si>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</si>
  <si>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</si>
  <si>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</si>
  <si>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</si>
  <si>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</si>
  <si>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</si>
  <si>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</si>
  <si>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</si>
  <si>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</si>
  <si>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</si>
  <si>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</si>
  <si>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</si>
  <si>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</si>
  <si>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</si>
  <si>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</si>
  <si>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</si>
  <si>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</si>
  <si>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</si>
  <si>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</si>
  <si>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</si>
  <si>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</si>
  <si>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</si>
  <si>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</si>
  <si>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</si>
  <si>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</si>
  <si>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</si>
  <si>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</si>
  <si>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</si>
  <si>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</si>
  <si>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</si>
  <si>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</si>
  <si>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</si>
  <si>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</si>
  <si>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</si>
  <si>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</si>
  <si>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</si>
  <si>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</si>
  <si>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</si>
  <si>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</si>
  <si>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</si>
  <si>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</si>
  <si>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</si>
  <si>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</si>
  <si>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</si>
  <si>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</si>
  <si>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</si>
  <si>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</si>
  <si>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</si>
  <si>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</si>
  <si>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</si>
  <si>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</si>
  <si>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</si>
  <si>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</si>
  <si>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</si>
  <si>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</si>
  <si>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</si>
  <si>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</si>
  <si>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</si>
  <si>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</si>
  <si>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</si>
  <si>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</si>
  <si>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</si>
  <si>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</si>
  <si>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</si>
  <si>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</si>
  <si>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</si>
  <si>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</si>
  <si>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</si>
  <si>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</si>
  <si>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</si>
  <si>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</si>
  <si>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</si>
  <si>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</si>
  <si>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</si>
  <si>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</si>
  <si>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</si>
  <si>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</si>
  <si>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</si>
  <si>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</si>
  <si>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</si>
  <si>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</si>
  <si>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</si>
  <si>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</si>
  <si>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</si>
  <si>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</si>
  <si>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</si>
  <si>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</si>
  <si>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</si>
  <si>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</si>
  <si>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</si>
  <si>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</si>
  <si>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</si>
  <si>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</si>
  <si>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</si>
  <si>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</si>
  <si>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</si>
  <si>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</si>
  <si>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</si>
  <si>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</si>
  <si>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</si>
  <si>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</si>
  <si>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</si>
  <si>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</si>
  <si>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</si>
  <si>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</si>
  <si>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</si>
  <si>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</si>
  <si>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</si>
  <si>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</si>
  <si>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</si>
  <si>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</si>
  <si>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</si>
  <si>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</si>
  <si>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</si>
  <si>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</si>
  <si>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</si>
  <si>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</si>
  <si>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</si>
  <si>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</si>
  <si>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</si>
  <si>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</si>
  <si>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</si>
  <si>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</si>
  <si>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</si>
  <si>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</si>
  <si>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</si>
  <si>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</si>
  <si>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</si>
  <si>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</si>
  <si>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</si>
  <si>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</si>
  <si>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</si>
  <si>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</si>
  <si>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</si>
  <si>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</si>
  <si>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</si>
  <si>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</si>
  <si>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</si>
  <si>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</si>
  <si>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</si>
  <si>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</si>
  <si>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</si>
  <si>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</si>
  <si>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</si>
  <si>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</si>
  <si>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</si>
  <si>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</si>
  <si>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</si>
  <si>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</si>
  <si>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</si>
  <si>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</si>
  <si>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</si>
  <si>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</si>
  <si>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</si>
  <si>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</si>
  <si>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</si>
  <si>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</si>
  <si>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</si>
  <si>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</si>
  <si>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</si>
  <si>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</si>
  <si>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</si>
  <si>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</si>
  <si>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</si>
  <si>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</si>
  <si>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</si>
  <si>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</si>
  <si>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</si>
  <si>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</si>
  <si>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</si>
  <si>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</si>
  <si>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</si>
  <si>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</si>
  <si>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</si>
  <si>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</si>
  <si>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</si>
  <si>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</si>
  <si>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</si>
  <si>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</si>
  <si>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</si>
  <si>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</si>
  <si>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</si>
  <si>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</si>
  <si>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</si>
  <si>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</si>
  <si>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</si>
  <si>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</si>
  <si>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</si>
  <si>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</si>
  <si>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</si>
  <si>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</si>
  <si>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</si>
  <si>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</si>
  <si>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</si>
  <si>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</si>
  <si>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</si>
  <si>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</si>
  <si>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</si>
  <si>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</si>
  <si>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</si>
  <si>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</si>
  <si>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</si>
  <si>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</si>
  <si>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</si>
  <si>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</si>
  <si>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</si>
  <si>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</si>
  <si>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</si>
  <si>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</si>
  <si>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</si>
  <si>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</si>
  <si>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</si>
  <si>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</si>
  <si>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</si>
  <si>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</si>
  <si>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</si>
  <si>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</si>
  <si>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</si>
  <si>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</si>
  <si>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</si>
  <si>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</si>
  <si>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</si>
  <si>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</si>
  <si>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</si>
  <si>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</si>
  <si>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</si>
  <si>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</si>
  <si>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</si>
  <si>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</si>
  <si>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</si>
  <si>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</si>
  <si>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</si>
  <si>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</si>
  <si>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</si>
  <si>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</si>
  <si>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</si>
  <si>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</si>
  <si>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</si>
  <si>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</si>
  <si>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</si>
  <si>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</si>
  <si>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</si>
  <si>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</si>
  <si>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</si>
  <si>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</si>
  <si>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</si>
  <si>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</si>
  <si>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</si>
  <si>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</si>
  <si>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</si>
  <si>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</si>
  <si>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</si>
  <si>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</si>
  <si>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</si>
  <si>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</si>
  <si>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</si>
  <si>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</si>
  <si>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</si>
  <si>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</si>
  <si>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</si>
  <si>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</si>
  <si>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</si>
  <si>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</si>
  <si>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</si>
  <si>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</si>
  <si>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</si>
  <si>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</si>
  <si>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</si>
  <si>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</si>
  <si>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</si>
  <si>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</si>
  <si>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</si>
  <si>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</si>
  <si>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</si>
  <si>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</si>
  <si>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</si>
  <si>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</si>
  <si>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</si>
  <si>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</si>
  <si>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</si>
  <si>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</si>
  <si>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</si>
  <si>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</si>
  <si>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</si>
  <si>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</si>
  <si>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</si>
  <si>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</si>
  <si>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</si>
  <si>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</si>
  <si>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</si>
  <si>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</si>
  <si>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</si>
  <si>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</si>
  <si>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</si>
  <si>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</si>
  <si>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</si>
  <si>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</si>
  <si>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</si>
  <si>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</si>
  <si>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</si>
  <si>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</si>
  <si>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</si>
  <si>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</si>
  <si>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</si>
  <si>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</si>
  <si>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</si>
  <si>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</si>
  <si>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</si>
  <si>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</si>
  <si>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</si>
  <si>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</si>
  <si>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</si>
  <si>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</si>
  <si>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</si>
  <si>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</si>
  <si>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</si>
  <si>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</si>
  <si>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</si>
  <si>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</si>
  <si>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</si>
  <si>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</si>
  <si>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</si>
  <si>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</si>
  <si>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</si>
  <si>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</si>
  <si>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</si>
  <si>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</si>
  <si>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</si>
  <si>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</si>
  <si>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</si>
  <si>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</si>
  <si>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</si>
  <si>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</si>
  <si>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</si>
  <si>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</si>
  <si>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</si>
  <si>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</si>
  <si>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</si>
  <si>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</si>
  <si>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</si>
  <si>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</si>
  <si>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</si>
  <si>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</si>
  <si>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</si>
  <si>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</si>
  <si>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</si>
  <si>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</si>
  <si>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</si>
  <si>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</si>
  <si>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</si>
  <si>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</si>
  <si>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</si>
  <si>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</si>
  <si>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</si>
  <si>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</si>
  <si>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</si>
  <si>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</si>
  <si>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</si>
  <si>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</si>
  <si>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</si>
  <si>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</si>
  <si>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</si>
  <si>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</si>
  <si>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</si>
  <si>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</si>
  <si>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</si>
  <si>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</si>
  <si>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</si>
  <si>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</si>
  <si>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</si>
  <si>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</si>
  <si>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</si>
  <si>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</si>
  <si>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</si>
  <si>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</si>
  <si>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</si>
  <si>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</si>
  <si>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</si>
  <si>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</si>
  <si>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</si>
  <si>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</si>
  <si>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</si>
  <si>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</si>
  <si>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</si>
  <si>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</si>
  <si>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</si>
  <si>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</si>
  <si>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</si>
  <si>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</si>
  <si>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</si>
  <si>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</si>
  <si>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</si>
  <si>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</si>
  <si>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</si>
  <si>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</si>
  <si>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</si>
  <si>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</si>
  <si>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</si>
  <si>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</si>
  <si>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</si>
  <si>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</si>
  <si>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</si>
  <si>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</si>
  <si>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</si>
  <si>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</si>
  <si>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</si>
  <si>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</si>
  <si>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</si>
  <si>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</si>
  <si>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</si>
  <si>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</si>
  <si>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</si>
  <si>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</si>
  <si>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</si>
  <si>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</si>
  <si>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</si>
  <si>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</si>
  <si>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</si>
  <si>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</si>
  <si>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</si>
  <si>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</si>
  <si>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</si>
  <si>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</si>
  <si>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</si>
  <si>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</si>
  <si>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</si>
  <si>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</si>
  <si>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</si>
  <si>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</si>
  <si>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</si>
  <si>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</si>
  <si>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</si>
  <si>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</si>
  <si>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</si>
  <si>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</si>
  <si>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</si>
  <si>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</si>
  <si>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</si>
  <si>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</si>
  <si>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</si>
  <si>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</si>
  <si>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</si>
  <si>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</si>
  <si>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</si>
  <si>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</si>
  <si>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</si>
  <si>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</si>
  <si>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</si>
  <si>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</si>
  <si>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</si>
  <si>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</si>
  <si>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</si>
  <si>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</si>
  <si>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</si>
  <si>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</si>
  <si>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</si>
  <si>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</si>
  <si>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</si>
  <si>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</si>
  <si>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</si>
  <si>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</si>
  <si>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</si>
  <si>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</si>
  <si>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</si>
  <si>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</si>
  <si>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</si>
  <si>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</si>
  <si>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</si>
  <si>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</si>
  <si>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</si>
  <si>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</si>
  <si>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</si>
  <si>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</si>
  <si>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</si>
  <si>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</si>
  <si>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</si>
  <si>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</si>
  <si>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</si>
  <si>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</si>
  <si>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</si>
  <si>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</si>
  <si>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</si>
  <si>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</si>
  <si>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</si>
  <si>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</si>
  <si>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</si>
  <si>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</si>
  <si>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</si>
  <si>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</si>
  <si>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</si>
  <si>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</si>
  <si>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</si>
  <si>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</si>
  <si>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</si>
  <si>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</si>
  <si>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</si>
  <si>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</si>
  <si>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</si>
  <si>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</si>
  <si>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</si>
  <si>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</si>
  <si>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</si>
  <si>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</si>
  <si>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</si>
  <si>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</si>
  <si>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</si>
  <si>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</si>
  <si>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</si>
  <si>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</si>
  <si>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</si>
  <si>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</si>
  <si>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</si>
  <si>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</si>
  <si>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</si>
  <si>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</si>
  <si>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</si>
  <si>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</si>
  <si>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</si>
  <si>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</si>
  <si>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</si>
  <si>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</si>
  <si>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</si>
  <si>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</si>
  <si>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</si>
  <si>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</si>
  <si>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</si>
  <si>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</si>
  <si>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</si>
  <si>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</si>
  <si>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</si>
  <si>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</si>
  <si>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</si>
  <si>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</si>
  <si>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</si>
  <si>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</si>
  <si>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</si>
  <si>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</si>
  <si>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</si>
  <si>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</si>
  <si>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</si>
  <si>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</si>
  <si>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</si>
  <si>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</si>
  <si>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</si>
  <si>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</si>
  <si>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</si>
  <si>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</si>
  <si>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</si>
  <si>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</si>
  <si>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</si>
  <si>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</si>
  <si>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</si>
  <si>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</si>
  <si>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</si>
  <si>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</si>
  <si>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</si>
  <si>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</si>
  <si>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</si>
  <si>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</si>
  <si>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</si>
  <si>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</si>
  <si>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</si>
  <si>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</si>
  <si>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</si>
  <si>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</si>
  <si>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</si>
  <si>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</si>
  <si>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</si>
  <si>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</si>
  <si>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</si>
  <si>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</si>
  <si>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</si>
  <si>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</si>
  <si>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</si>
  <si>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</si>
  <si>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</si>
  <si>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</si>
  <si>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</si>
  <si>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</si>
  <si>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</si>
  <si>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</si>
  <si>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</si>
  <si>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</si>
  <si>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</si>
  <si>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</si>
  <si>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</si>
  <si>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</si>
  <si>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</si>
  <si>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</si>
  <si>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</si>
  <si>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</si>
  <si>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</si>
  <si>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</si>
  <si>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</si>
  <si>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</si>
  <si>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</si>
  <si>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</si>
  <si>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</si>
  <si>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</si>
  <si>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</si>
  <si>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</si>
  <si>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</si>
  <si>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</si>
  <si>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</si>
  <si>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</si>
  <si>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</si>
  <si>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</si>
  <si>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</si>
  <si>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</si>
  <si>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</si>
  <si>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</si>
  <si>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</si>
  <si>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</si>
  <si>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</si>
  <si>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</si>
  <si>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</si>
  <si>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</si>
  <si>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</si>
  <si>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</si>
  <si>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</si>
  <si>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</si>
  <si>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</si>
  <si>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</si>
  <si>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</si>
  <si>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</si>
  <si>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</si>
  <si>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</si>
  <si>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</si>
  <si>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</si>
  <si>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</si>
  <si>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</si>
  <si>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</si>
  <si>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</si>
  <si>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</si>
  <si>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</si>
  <si>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</si>
  <si>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</si>
  <si>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</si>
  <si>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</si>
  <si>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</si>
  <si>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</si>
  <si>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</si>
  <si>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</si>
  <si>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</si>
  <si>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</si>
  <si>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</si>
  <si>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</si>
  <si>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</si>
  <si>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</si>
  <si>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</si>
  <si>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</si>
  <si>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</si>
  <si>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</si>
  <si>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</si>
  <si>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</si>
  <si>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</si>
  <si>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</si>
  <si>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</si>
  <si>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</si>
  <si>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</si>
  <si>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</si>
  <si>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</si>
  <si>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</si>
  <si>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</si>
  <si>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</si>
  <si>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</si>
  <si>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</si>
  <si>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</si>
  <si>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</si>
  <si>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</si>
  <si>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</si>
  <si>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</si>
  <si>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</si>
  <si>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</si>
  <si>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</si>
  <si>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</si>
  <si>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</si>
  <si>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</si>
  <si>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</si>
  <si>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</si>
  <si>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</si>
  <si>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</si>
  <si>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</si>
  <si>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</si>
  <si>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</si>
  <si>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</si>
  <si>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</si>
  <si>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</si>
  <si>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</si>
  <si>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</si>
  <si>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</si>
  <si>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</si>
  <si>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</si>
  <si>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</si>
  <si>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</si>
  <si>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</si>
  <si>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</si>
  <si>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</si>
  <si>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</si>
  <si>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</si>
  <si>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</si>
  <si>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</si>
  <si>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</si>
  <si>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</si>
  <si>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</si>
  <si>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</si>
  <si>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</si>
  <si>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</si>
  <si>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</si>
  <si>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</si>
  <si>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</si>
  <si>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</si>
  <si>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</si>
  <si>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</si>
  <si>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</si>
  <si>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</si>
  <si>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</si>
  <si>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</si>
  <si>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</si>
  <si>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</si>
  <si>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</si>
  <si>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</si>
  <si>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</si>
  <si>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</si>
  <si>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</si>
  <si>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</si>
  <si>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</si>
  <si>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</si>
  <si>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</si>
  <si>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</si>
  <si>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</si>
  <si>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</si>
  <si>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</si>
  <si>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</si>
  <si>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</si>
  <si>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</si>
  <si>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</si>
  <si>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</si>
  <si>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</si>
  <si>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</si>
  <si>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</si>
  <si>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</si>
  <si>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</si>
  <si>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</si>
  <si>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</si>
  <si>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</si>
  <si>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</si>
  <si>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</si>
  <si>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</si>
  <si>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</si>
  <si>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</si>
  <si>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</si>
  <si>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</si>
  <si>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</si>
  <si>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</si>
  <si>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</si>
  <si>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</si>
  <si>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</si>
  <si>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</si>
  <si>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</si>
  <si>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</si>
  <si>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</si>
  <si>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</si>
  <si>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</si>
  <si>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</si>
  <si>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</si>
  <si>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</si>
  <si>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</si>
  <si>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</si>
  <si>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</si>
  <si>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</si>
  <si>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</si>
  <si>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</si>
  <si>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</si>
  <si>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</si>
  <si>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</si>
  <si>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</si>
  <si>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</si>
  <si>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</si>
  <si>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</si>
  <si>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</si>
  <si>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</si>
  <si>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</si>
  <si>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</si>
  <si>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</si>
  <si>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</si>
  <si>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</si>
  <si>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</si>
  <si>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</si>
  <si>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</si>
  <si>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</si>
  <si>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</si>
  <si>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</si>
  <si>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</si>
  <si>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</si>
  <si>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</si>
  <si>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</si>
  <si>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</si>
  <si>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</si>
  <si>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</si>
  <si>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</si>
  <si>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</si>
  <si>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</si>
  <si>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</si>
  <si>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</si>
  <si>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</si>
  <si>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</si>
  <si>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</si>
  <si>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</si>
  <si>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</si>
  <si>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</si>
  <si>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</si>
  <si>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</si>
  <si>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</si>
  <si>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</si>
  <si>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</si>
  <si>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</si>
  <si>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</si>
  <si>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</si>
  <si>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</si>
  <si>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</si>
  <si>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</si>
  <si>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</si>
  <si>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</si>
  <si>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</si>
  <si>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</si>
  <si>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</si>
  <si>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</si>
  <si>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</si>
  <si>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</si>
  <si>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</si>
  <si>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</si>
  <si>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</si>
  <si>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</si>
  <si>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</si>
  <si>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</si>
  <si>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</si>
  <si>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</si>
  <si>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</si>
  <si>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</si>
  <si>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</si>
  <si>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</si>
  <si>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</si>
  <si>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</si>
  <si>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</si>
  <si>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</si>
  <si>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</si>
  <si>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</si>
  <si>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</si>
  <si>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</si>
  <si>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</si>
  <si>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</si>
  <si>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</si>
  <si>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</si>
  <si>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</si>
  <si>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</si>
  <si>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</si>
  <si>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</si>
  <si>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</si>
  <si>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</si>
  <si>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</si>
  <si>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</si>
  <si>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</si>
  <si>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</si>
  <si>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</si>
  <si>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</si>
  <si>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</si>
  <si>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</si>
  <si>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</si>
  <si>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</si>
  <si>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</si>
  <si>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</si>
  <si>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</si>
  <si>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</si>
  <si>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</si>
  <si>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</si>
  <si>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</si>
  <si>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</si>
  <si>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</si>
  <si>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</si>
  <si>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</si>
  <si>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</si>
  <si>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</si>
  <si>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</si>
  <si>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</si>
  <si>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</si>
  <si>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</si>
  <si>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</si>
  <si>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</si>
  <si>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</si>
  <si>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</si>
  <si>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</si>
  <si>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</si>
  <si>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</si>
  <si>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</si>
  <si>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</si>
  <si>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</si>
  <si>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</si>
  <si>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</si>
  <si>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</si>
  <si>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</si>
  <si>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</si>
  <si>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</si>
  <si>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</si>
  <si>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</si>
  <si>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</si>
  <si>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</si>
  <si>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</si>
  <si>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</si>
  <si>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</si>
  <si>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</si>
  <si>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</si>
  <si>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</si>
  <si>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</si>
  <si>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</si>
  <si>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</si>
  <si>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</si>
  <si>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</si>
  <si>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</si>
  <si>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</si>
  <si>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</si>
  <si>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</si>
  <si>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</si>
  <si>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</si>
  <si>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</si>
  <si>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</si>
  <si>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</si>
  <si>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</si>
  <si>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</si>
  <si>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</si>
  <si>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</si>
  <si>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</si>
  <si>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</si>
  <si>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</si>
  <si>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</si>
  <si>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</si>
  <si>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</si>
  <si>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</si>
  <si>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</si>
  <si>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</si>
  <si>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</si>
  <si>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</si>
  <si>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</si>
  <si>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</si>
  <si>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</si>
  <si>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</si>
  <si>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</si>
  <si>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</si>
  <si>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</si>
  <si>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</si>
  <si>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</si>
  <si>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</si>
  <si>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</si>
  <si>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</si>
  <si>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</si>
  <si>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</si>
  <si>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</si>
  <si>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</si>
  <si>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</si>
  <si>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</si>
  <si>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</si>
  <si>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</si>
  <si>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</si>
  <si>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</si>
  <si>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</si>
  <si>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</si>
  <si>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</si>
  <si>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</si>
  <si>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</si>
  <si>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</si>
  <si>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</si>
  <si>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</si>
  <si>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</si>
  <si>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</si>
  <si>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</si>
  <si>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</si>
  <si>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</si>
  <si>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</si>
  <si>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</si>
  <si>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</si>
  <si>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</si>
  <si>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</si>
  <si>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</si>
  <si>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</si>
  <si>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</si>
  <si>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</si>
  <si>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</si>
  <si>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</si>
  <si>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</si>
  <si>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</si>
  <si>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</si>
  <si>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</si>
  <si>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</si>
  <si>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</si>
  <si>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</si>
  <si>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</si>
  <si>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</si>
  <si>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</si>
  <si>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</si>
  <si>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</si>
  <si>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</si>
  <si>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</si>
  <si>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</si>
  <si>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</si>
  <si>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</si>
  <si>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</si>
  <si>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</si>
  <si>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</si>
  <si>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</si>
  <si>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</si>
  <si>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</si>
  <si>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</si>
  <si>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</si>
  <si>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</si>
  <si>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</si>
  <si>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</si>
  <si>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</si>
  <si>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</si>
  <si>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</si>
  <si>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</si>
  <si>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</si>
  <si>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</si>
  <si>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</si>
  <si>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</si>
  <si>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</si>
  <si>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</si>
  <si>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</si>
  <si>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</si>
  <si>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</si>
  <si>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</si>
  <si>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</si>
  <si>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</si>
  <si>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</si>
  <si>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</si>
  <si>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</si>
  <si>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</si>
  <si>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</si>
  <si>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</si>
  <si>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</si>
  <si>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</si>
  <si>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</si>
  <si>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</si>
  <si>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</si>
  <si>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</si>
  <si>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</si>
  <si>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</si>
  <si>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</si>
  <si>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</si>
  <si>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</si>
  <si>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</si>
  <si>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</si>
  <si>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</si>
  <si>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</si>
  <si>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</si>
  <si>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</si>
  <si>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</si>
  <si>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</si>
  <si>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</si>
  <si>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</si>
  <si>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</si>
  <si>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</si>
  <si>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</si>
  <si>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</si>
  <si>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</si>
  <si>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</si>
  <si>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</si>
  <si>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</si>
  <si>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</si>
  <si>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</si>
  <si>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</si>
  <si>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</si>
  <si>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</si>
  <si>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</si>
  <si>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</si>
  <si>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</si>
  <si>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</si>
  <si>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</si>
  <si>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</si>
  <si>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</si>
  <si>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</si>
  <si>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</si>
  <si>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</si>
  <si>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</si>
  <si>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</si>
  <si>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</si>
  <si>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</si>
  <si>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</si>
  <si>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</si>
  <si>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</si>
  <si>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</si>
  <si>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</si>
  <si>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</si>
  <si>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</si>
  <si>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</si>
  <si>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</si>
  <si>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</si>
  <si>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</si>
  <si>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</si>
  <si>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</si>
  <si>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</si>
  <si>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</si>
  <si>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</si>
  <si>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</si>
  <si>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</si>
  <si>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</si>
  <si>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</si>
  <si>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</si>
  <si>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</si>
  <si>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</si>
  <si>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</si>
  <si>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</si>
  <si>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</si>
  <si>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</si>
  <si>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</si>
  <si>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</si>
  <si>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</si>
  <si>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</si>
  <si>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</si>
  <si>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</si>
  <si>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</si>
  <si>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</si>
  <si>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</si>
  <si>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</si>
  <si>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</si>
  <si>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</si>
  <si>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</si>
  <si>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</si>
  <si>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</si>
  <si>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</si>
  <si>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</si>
  <si>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</si>
  <si>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</si>
  <si>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</si>
  <si>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</si>
  <si>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</si>
  <si>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</si>
  <si>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</si>
  <si>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</si>
  <si>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</si>
  <si>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</si>
  <si>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</si>
  <si>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</si>
  <si>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</si>
  <si>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</si>
  <si>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</si>
  <si>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</si>
  <si>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</si>
  <si>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</si>
  <si>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</si>
  <si>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</si>
  <si>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</si>
  <si>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</si>
  <si>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</si>
  <si>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</si>
  <si>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</si>
  <si>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</si>
  <si>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</si>
  <si>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</si>
  <si>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</si>
  <si>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</si>
  <si>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</si>
  <si>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</si>
  <si>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</si>
  <si>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</si>
  <si>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</si>
  <si>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</si>
  <si>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</si>
  <si>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</si>
  <si>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</si>
  <si>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</si>
  <si>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</si>
  <si>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</si>
  <si>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</si>
  <si>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</si>
  <si>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</si>
  <si>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</si>
  <si>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</si>
  <si>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</si>
  <si>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</si>
  <si>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</si>
  <si>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</si>
  <si>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</si>
  <si>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</si>
  <si>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</si>
  <si>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</si>
  <si>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</si>
  <si>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</si>
  <si>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</si>
  <si>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</si>
  <si>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</si>
  <si>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</si>
  <si>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</si>
  <si>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</si>
  <si>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</si>
  <si>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</si>
  <si>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</si>
  <si>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</si>
  <si>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</si>
  <si>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</si>
  <si>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</si>
  <si>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</si>
  <si>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</si>
  <si>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</si>
  <si>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</si>
  <si>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</si>
  <si>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</si>
  <si>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</si>
  <si>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</si>
  <si>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</si>
  <si>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</si>
  <si>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</si>
  <si>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</si>
  <si>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</si>
  <si>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</si>
  <si>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</si>
  <si>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</si>
  <si>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</si>
  <si>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</si>
  <si>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</si>
  <si>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</si>
  <si>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</si>
  <si>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</si>
  <si>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</si>
  <si>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</si>
  <si>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</si>
  <si>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</si>
  <si>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</si>
  <si>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</si>
  <si>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</si>
  <si>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</si>
  <si>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</si>
  <si>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</si>
  <si>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</si>
  <si>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</si>
  <si>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</si>
  <si>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</si>
  <si>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</si>
  <si>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</si>
  <si>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</si>
  <si>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</si>
  <si>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</si>
  <si>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</si>
  <si>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</si>
  <si>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</si>
  <si>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</si>
  <si>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</si>
  <si>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</si>
  <si>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</si>
  <si>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</si>
  <si>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</si>
  <si>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</si>
  <si>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</si>
  <si>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</si>
  <si>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</si>
  <si>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</si>
  <si>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</si>
  <si>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</si>
  <si>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</si>
  <si>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</si>
  <si>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</si>
  <si>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</si>
  <si>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</si>
  <si>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</si>
  <si>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</si>
  <si>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</si>
  <si>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</si>
  <si>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</si>
  <si>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</si>
  <si>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</si>
  <si>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</si>
  <si>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</si>
  <si>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</si>
  <si>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</si>
  <si>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</si>
  <si>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</si>
  <si>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</si>
  <si>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</si>
  <si>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</si>
  <si>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</si>
  <si>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</si>
  <si>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</si>
  <si>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</si>
  <si>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</si>
  <si>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</si>
  <si>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</si>
  <si>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</si>
  <si>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</si>
  <si>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</si>
  <si>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</si>
  <si>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</si>
  <si>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</si>
  <si>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</si>
  <si>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</si>
  <si>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</si>
  <si>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</si>
  <si>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</si>
  <si>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</si>
  <si>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</si>
  <si>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</si>
  <si>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</si>
  <si>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</si>
  <si>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</si>
  <si>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</si>
  <si>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</si>
  <si>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</si>
  <si>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</si>
  <si>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</si>
  <si>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</si>
  <si>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</si>
  <si>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</si>
  <si>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</si>
  <si>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</si>
  <si>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</si>
  <si>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</si>
  <si>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</si>
  <si>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</si>
  <si>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</si>
  <si>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</si>
  <si>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</si>
  <si>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</si>
  <si>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</si>
  <si>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</si>
  <si>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</si>
  <si>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</si>
  <si>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</si>
  <si>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</si>
  <si>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</si>
  <si>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</si>
  <si>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</si>
  <si>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</si>
  <si>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</si>
  <si>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</si>
  <si>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</si>
  <si>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</si>
  <si>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</si>
  <si>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</si>
  <si>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</si>
  <si>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</si>
  <si>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</si>
  <si>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</si>
  <si>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</si>
  <si>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</si>
  <si>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</si>
  <si>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</si>
  <si>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</si>
  <si>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</si>
  <si>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</si>
  <si>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</si>
  <si>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</si>
  <si>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</si>
  <si>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</si>
  <si>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</si>
  <si>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</si>
  <si>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</si>
  <si>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</si>
  <si>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</si>
  <si>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</si>
  <si>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</si>
  <si>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</si>
  <si>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</si>
  <si>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</si>
  <si>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</si>
  <si>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</si>
  <si>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</si>
  <si>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</si>
  <si>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</si>
  <si>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</si>
  <si>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</si>
  <si>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</si>
  <si>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</si>
  <si>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</si>
  <si>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</si>
  <si>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</si>
  <si>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</si>
  <si>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</si>
  <si>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</si>
  <si>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</si>
  <si>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</si>
  <si>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</si>
  <si>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</si>
  <si>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</si>
  <si>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</si>
  <si>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</si>
  <si>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</si>
  <si>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</si>
  <si>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</si>
  <si>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</si>
  <si>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</si>
  <si>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</si>
  <si>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</si>
  <si>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</si>
  <si>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</si>
  <si>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</si>
  <si>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</si>
  <si>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</si>
  <si>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</si>
  <si>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</si>
  <si>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</si>
  <si>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</si>
  <si>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</si>
  <si>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</si>
  <si>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</si>
  <si>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</si>
  <si>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</si>
  <si>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</si>
  <si>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</si>
  <si>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</si>
  <si>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</si>
  <si>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</si>
  <si>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</si>
  <si>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</si>
  <si>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</si>
  <si>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</si>
  <si>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</si>
  <si>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</si>
  <si>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</si>
  <si>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</si>
  <si>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</si>
  <si>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</si>
  <si>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</si>
  <si>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</si>
  <si>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</si>
  <si>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</si>
  <si>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</si>
  <si>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</si>
  <si>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</si>
  <si>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</si>
  <si>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</si>
  <si>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</si>
  <si>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</si>
  <si>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</si>
  <si>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</si>
  <si>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</si>
  <si>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</si>
  <si>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</si>
  <si>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</si>
  <si>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</si>
  <si>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</si>
  <si>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</si>
  <si>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</si>
  <si>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</si>
  <si>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</si>
  <si>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</si>
  <si>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</si>
  <si>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</si>
  <si>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</si>
  <si>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</si>
  <si>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</si>
  <si>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</si>
  <si>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</si>
  <si>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</si>
  <si>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</si>
  <si>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</si>
  <si>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</si>
  <si>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</si>
  <si>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</si>
  <si>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</si>
  <si>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</si>
  <si>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</si>
  <si>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</si>
  <si>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</si>
  <si>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</si>
  <si>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</si>
  <si>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</si>
  <si>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</si>
  <si>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</si>
  <si>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</si>
  <si>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</si>
  <si>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</si>
  <si>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</si>
  <si>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</si>
  <si>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</si>
  <si>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</si>
  <si>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</si>
  <si>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</si>
  <si>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</si>
  <si>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</si>
  <si>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</si>
  <si>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</si>
  <si>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</si>
  <si>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</si>
  <si>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</si>
  <si>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</si>
  <si>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</si>
  <si>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</si>
  <si>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</si>
  <si>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</si>
  <si>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</si>
  <si>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</si>
  <si>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</si>
  <si>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</si>
  <si>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</si>
  <si>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</si>
  <si>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</si>
  <si>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</si>
  <si>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</si>
  <si>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</si>
  <si>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</si>
  <si>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</si>
  <si>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</si>
  <si>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</si>
  <si>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</si>
  <si>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</si>
  <si>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</si>
  <si>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</si>
  <si>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</si>
  <si>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</si>
  <si>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</si>
  <si>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</si>
  <si>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</si>
  <si>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</si>
  <si>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</si>
  <si>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</si>
  <si>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</si>
  <si>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</si>
  <si>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</si>
  <si>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</si>
  <si>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</si>
  <si>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</si>
  <si>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</si>
  <si>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</si>
  <si>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</si>
  <si>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</si>
  <si>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</si>
  <si>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</si>
  <si>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</si>
  <si>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</si>
  <si>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</si>
  <si>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</si>
  <si>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</si>
  <si>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</si>
  <si>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</si>
  <si>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</si>
  <si>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</si>
  <si>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</si>
  <si>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</si>
  <si>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</si>
  <si>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</si>
  <si>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</si>
  <si>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</si>
  <si>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</si>
  <si>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</si>
  <si>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</si>
  <si>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</si>
  <si>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</si>
  <si>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</si>
  <si>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</si>
  <si>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</si>
  <si>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</si>
  <si>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</si>
  <si>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</si>
  <si>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</si>
  <si>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</si>
  <si>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</si>
  <si>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</si>
  <si>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</si>
  <si>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</si>
  <si>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</si>
  <si>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</si>
  <si>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</si>
  <si>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</si>
  <si>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</si>
  <si>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</si>
  <si>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</si>
  <si>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</si>
  <si>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</si>
  <si>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</si>
  <si>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</si>
  <si>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</si>
  <si>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</si>
  <si>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</si>
  <si>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</si>
  <si>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</si>
  <si>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</si>
  <si>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</si>
  <si>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</si>
  <si>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</si>
  <si>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</si>
  <si>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</si>
  <si>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</si>
  <si>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</si>
  <si>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</si>
  <si>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</si>
  <si>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</si>
  <si>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</si>
  <si>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</si>
  <si>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</si>
  <si>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</si>
  <si>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</si>
  <si>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</si>
  <si>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</si>
  <si>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</si>
  <si>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</si>
  <si>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</si>
  <si>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</si>
  <si>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</si>
  <si>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</si>
  <si>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</si>
  <si>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</si>
  <si>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</si>
  <si>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</si>
  <si>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</si>
  <si>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</si>
  <si>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</si>
  <si>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</si>
  <si>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</si>
  <si>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</si>
  <si>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</si>
  <si>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</si>
  <si>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</si>
  <si>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</si>
  <si>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</si>
  <si>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</si>
  <si>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</si>
  <si>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</si>
  <si>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</si>
  <si>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</si>
  <si>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</si>
  <si>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</si>
  <si>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</si>
  <si>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</si>
  <si>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</si>
  <si>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</si>
  <si>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</si>
  <si>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</si>
  <si>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</si>
  <si>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</si>
  <si>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</si>
  <si>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</si>
  <si>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</si>
  <si>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</si>
  <si>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</si>
  <si>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</si>
  <si>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</si>
  <si>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</si>
  <si>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</si>
  <si>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</si>
  <si>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</si>
  <si>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</si>
  <si>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</si>
  <si>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</si>
  <si>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</si>
  <si>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</si>
  <si>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</si>
  <si>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</si>
  <si>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</si>
  <si>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</si>
  <si>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</si>
  <si>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</si>
  <si>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</si>
  <si>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</si>
  <si>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</si>
  <si>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</si>
  <si>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</si>
  <si>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</si>
  <si>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</si>
  <si>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</si>
  <si>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</si>
  <si>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</si>
  <si>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</si>
  <si>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</si>
  <si>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</si>
  <si>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</si>
  <si>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</si>
  <si>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</si>
  <si>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</si>
  <si>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</si>
  <si>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</si>
  <si>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</si>
  <si>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</si>
  <si>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</si>
  <si>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</si>
  <si>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</si>
  <si>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</si>
  <si>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</si>
  <si>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</si>
  <si>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</si>
  <si>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</si>
  <si>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</si>
  <si>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</si>
  <si>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</si>
  <si>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</si>
  <si>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</si>
  <si>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</si>
  <si>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</si>
  <si>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</si>
  <si>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</si>
  <si>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</si>
  <si>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</si>
  <si>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</si>
  <si>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</si>
  <si>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</si>
  <si>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</si>
  <si>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</si>
  <si>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</si>
  <si>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</si>
  <si>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</si>
  <si>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</si>
  <si>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</si>
  <si>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</si>
  <si>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</si>
  <si>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</si>
  <si>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</si>
  <si>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</si>
  <si>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</si>
  <si>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</si>
  <si>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</si>
  <si>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</si>
  <si>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</si>
  <si>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</si>
  <si>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</si>
  <si>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</si>
  <si>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</si>
  <si>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</si>
  <si>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</si>
  <si>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</si>
  <si>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</si>
  <si>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</si>
  <si>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</si>
  <si>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</si>
  <si>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</si>
  <si>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</si>
  <si>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</si>
  <si>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</si>
  <si>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</si>
  <si>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</si>
  <si>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</si>
  <si>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</si>
  <si>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</si>
  <si>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</si>
  <si>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</si>
  <si>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</si>
  <si>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</si>
  <si>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</si>
  <si>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</si>
  <si>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</si>
  <si>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</si>
  <si>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</si>
  <si>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</si>
  <si>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</si>
  <si>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</si>
  <si>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</si>
  <si>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</si>
  <si>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</si>
  <si>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</si>
  <si>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</si>
  <si>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</si>
  <si>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</si>
  <si>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</si>
  <si>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</si>
  <si>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</si>
  <si>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</si>
  <si>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</si>
  <si>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</si>
  <si>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</si>
  <si>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</si>
  <si>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</si>
  <si>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</si>
  <si>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</si>
  <si>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</si>
  <si>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</si>
  <si>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</si>
  <si>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</si>
  <si>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</si>
  <si>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</si>
  <si>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</si>
  <si>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</si>
  <si>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</si>
  <si>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</si>
  <si>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</si>
  <si>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</si>
  <si>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</si>
  <si>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</si>
  <si>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</si>
  <si>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</si>
  <si>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</si>
  <si>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</si>
  <si>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</si>
  <si>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</si>
  <si>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</si>
  <si>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</si>
  <si>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</si>
  <si>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</si>
  <si>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</si>
  <si>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</si>
  <si>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</si>
  <si>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</si>
  <si>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</si>
  <si>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</si>
  <si>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</si>
  <si>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</si>
  <si>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</si>
  <si>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</si>
  <si>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</si>
  <si>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</si>
  <si>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</si>
  <si>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</si>
  <si>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</si>
  <si>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</si>
  <si>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</si>
  <si>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</si>
  <si>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</si>
  <si>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</si>
  <si>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</si>
  <si>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</si>
  <si>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</si>
  <si>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</si>
  <si>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</si>
  <si>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</si>
  <si>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</si>
  <si>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</si>
  <si>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</si>
  <si>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</si>
  <si>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</si>
  <si>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</si>
  <si>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</si>
  <si>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</si>
  <si>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</si>
  <si>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</si>
  <si>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</si>
  <si>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</si>
  <si>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</si>
  <si>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</si>
  <si>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</si>
  <si>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</si>
  <si>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</si>
  <si>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</si>
  <si>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</si>
  <si>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</si>
  <si>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</si>
  <si>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</si>
  <si>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</si>
  <si>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</si>
  <si>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</si>
  <si>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</si>
  <si>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</si>
  <si>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</si>
  <si>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</si>
  <si>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</si>
  <si>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</si>
  <si>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</si>
  <si>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</si>
  <si>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</si>
  <si>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</si>
  <si>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</si>
  <si>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</si>
  <si>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</si>
  <si>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</si>
  <si>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</si>
  <si>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</si>
  <si>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</si>
  <si>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</si>
  <si>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</si>
  <si>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</si>
  <si>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</si>
  <si>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</si>
  <si>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</si>
  <si>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</si>
  <si>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</si>
  <si>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</si>
  <si>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</si>
  <si>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</si>
  <si>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</si>
  <si>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</si>
  <si>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</si>
  <si>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</si>
  <si>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</si>
  <si>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</si>
  <si>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</si>
  <si>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</si>
  <si>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</si>
  <si>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</si>
  <si>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</si>
  <si>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</si>
  <si>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</si>
  <si>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</si>
  <si>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</si>
  <si>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</si>
  <si>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</si>
  <si>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</si>
  <si>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</si>
  <si>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</si>
  <si>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</si>
  <si>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</si>
  <si>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</si>
  <si>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</si>
  <si>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</si>
  <si>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</si>
  <si>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</si>
  <si>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</si>
  <si>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</si>
  <si>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</si>
  <si>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</si>
  <si>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</si>
  <si>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</si>
  <si>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</si>
  <si>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</si>
  <si>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</si>
  <si>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</si>
  <si>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</si>
  <si>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</si>
  <si>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</si>
  <si>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</si>
  <si>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</si>
  <si>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</si>
  <si>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</si>
  <si>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</si>
  <si>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</si>
  <si>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</si>
  <si>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</si>
  <si>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</si>
  <si>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</si>
  <si>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</si>
  <si>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</si>
  <si>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</si>
  <si>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</si>
  <si>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</si>
  <si>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</si>
  <si>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</si>
  <si>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</si>
  <si>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</si>
  <si>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</si>
  <si>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</si>
  <si>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</si>
  <si>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</si>
  <si>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</si>
  <si>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</si>
  <si>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</si>
  <si>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</si>
  <si>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</si>
  <si>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</si>
  <si>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</si>
  <si>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</si>
  <si>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</si>
  <si>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</si>
  <si>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</si>
  <si>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</si>
  <si>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</si>
  <si>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</si>
  <si>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</si>
  <si>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</si>
  <si>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</si>
  <si>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</si>
  <si>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</si>
  <si>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</si>
  <si>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</si>
  <si>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</si>
  <si>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</si>
  <si>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</si>
  <si>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</si>
  <si>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</si>
  <si>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</si>
  <si>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</si>
  <si>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</si>
  <si>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</si>
  <si>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</si>
  <si>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</si>
  <si>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</si>
  <si>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</si>
  <si>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</si>
  <si>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</si>
  <si>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</si>
  <si>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</si>
  <si>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</si>
  <si>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</si>
  <si>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</si>
  <si>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</si>
  <si>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</si>
  <si>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</si>
  <si>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</si>
  <si>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</si>
  <si>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</si>
  <si>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</si>
  <si>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</si>
  <si>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</si>
  <si>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</si>
  <si>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</si>
  <si>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</si>
  <si>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</si>
  <si>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</si>
  <si>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</si>
  <si>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</si>
  <si>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</si>
  <si>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</si>
  <si>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</si>
  <si>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</si>
  <si>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</si>
  <si>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</si>
  <si>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</si>
  <si>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</si>
  <si>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</si>
  <si>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</si>
  <si>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</si>
  <si>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</si>
  <si>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</si>
  <si>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</si>
  <si>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</si>
  <si>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</si>
  <si>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</si>
  <si>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</si>
  <si>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</si>
  <si>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</si>
  <si>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</si>
  <si>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</si>
  <si>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</si>
  <si>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</si>
  <si>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</si>
  <si>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</si>
  <si>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</si>
  <si>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</si>
  <si>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</si>
  <si>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</si>
  <si>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</si>
  <si>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</si>
  <si>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</si>
  <si>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</si>
  <si>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</si>
  <si>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</si>
  <si>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</si>
  <si>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</si>
  <si>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</si>
  <si>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</si>
  <si>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</si>
  <si>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</si>
  <si>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</si>
  <si>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</si>
  <si>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</si>
  <si>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</si>
  <si>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</si>
  <si>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</si>
  <si>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</si>
  <si>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</si>
  <si>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</si>
  <si>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</si>
  <si>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</si>
  <si>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</si>
  <si>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</si>
  <si>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</si>
  <si>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</si>
  <si>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</si>
  <si>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</si>
  <si>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</si>
  <si>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</si>
  <si>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</si>
  <si>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</si>
  <si>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</si>
  <si>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</si>
  <si>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</si>
  <si>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</si>
  <si>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</si>
  <si>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</si>
  <si>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</si>
  <si>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</si>
  <si>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</si>
  <si>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</si>
  <si>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</si>
  <si>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</si>
  <si>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</si>
  <si>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</si>
  <si>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</si>
  <si>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</si>
  <si>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</si>
  <si>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</si>
  <si>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</si>
  <si>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</si>
  <si>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</si>
  <si>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</si>
  <si>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</si>
  <si>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</si>
  <si>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</si>
  <si>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</si>
  <si>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</si>
  <si>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</si>
  <si>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</si>
  <si>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</si>
  <si>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</si>
  <si>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</si>
  <si>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</si>
  <si>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</si>
  <si>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</si>
  <si>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</si>
  <si>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</si>
  <si>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</si>
  <si>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</si>
  <si>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</si>
  <si>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</si>
  <si>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</si>
  <si>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</si>
  <si>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</si>
  <si>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</si>
  <si>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</si>
  <si>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</si>
  <si>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</si>
  <si>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</si>
  <si>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</si>
  <si>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</si>
  <si>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</si>
  <si>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</si>
  <si>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</si>
  <si>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</si>
  <si>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</si>
  <si>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</si>
  <si>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</si>
  <si>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</si>
  <si>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</si>
  <si>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</si>
  <si>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</si>
  <si>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</si>
  <si>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</si>
  <si>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</si>
  <si>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</si>
  <si>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</si>
  <si>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</si>
  <si>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</si>
  <si>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</si>
  <si>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</si>
  <si>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</si>
  <si>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</si>
  <si>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</si>
  <si>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</si>
  <si>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</si>
  <si>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</si>
  <si>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</si>
  <si>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</si>
  <si>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</si>
  <si>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</si>
  <si>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</si>
  <si>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</si>
  <si>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</si>
  <si>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</si>
  <si>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</si>
  <si>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</si>
  <si>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</si>
  <si>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</si>
  <si>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</si>
  <si>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</si>
  <si>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</si>
  <si>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</si>
  <si>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</si>
  <si>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</si>
  <si>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</si>
  <si>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</si>
  <si>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</si>
  <si>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</si>
  <si>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</si>
  <si>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</si>
  <si>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</si>
  <si>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</si>
  <si>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</si>
  <si>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</si>
  <si>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</si>
  <si>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</si>
  <si>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</si>
  <si>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</si>
  <si>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</si>
  <si>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</si>
  <si>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</si>
  <si>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</si>
  <si>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</si>
  <si>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</si>
  <si>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</si>
  <si>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</si>
  <si>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</si>
  <si>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</si>
  <si>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</si>
  <si>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</si>
  <si>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</si>
  <si>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</si>
  <si>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</si>
  <si>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</si>
  <si>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</si>
  <si>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</si>
  <si>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</si>
  <si>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</si>
  <si>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</si>
  <si>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</si>
  <si>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</si>
  <si>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</si>
  <si>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</si>
  <si>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</si>
  <si>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</si>
  <si>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</si>
  <si>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</si>
  <si>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</si>
  <si>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</si>
  <si>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</si>
  <si>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</si>
  <si>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</si>
  <si>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</si>
  <si>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</si>
  <si>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</si>
  <si>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</si>
  <si>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</si>
  <si>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</si>
  <si>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</si>
  <si>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</si>
  <si>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</si>
  <si>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</si>
  <si>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</si>
  <si>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</si>
  <si>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</si>
  <si>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</si>
  <si>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</si>
  <si>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</si>
  <si>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</si>
  <si>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</si>
  <si>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</si>
  <si>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</si>
  <si>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</si>
  <si>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</si>
  <si>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</si>
  <si>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</si>
  <si>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</si>
  <si>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</si>
  <si>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</si>
  <si>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</si>
  <si>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</si>
  <si>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</si>
  <si>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</si>
  <si>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</si>
  <si>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</si>
  <si>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</si>
  <si>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</si>
  <si>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</si>
  <si>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</si>
  <si>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</si>
  <si>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</si>
  <si>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</si>
  <si>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</si>
  <si>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</si>
  <si>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</si>
  <si>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</si>
  <si>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</si>
  <si>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</si>
  <si>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</si>
  <si>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</si>
  <si>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</si>
  <si>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</si>
  <si>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</si>
  <si>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</si>
  <si>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</si>
  <si>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</si>
  <si>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</si>
  <si>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</si>
  <si>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</si>
  <si>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</si>
  <si>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</si>
  <si>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</si>
  <si>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</si>
  <si>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</si>
  <si>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</si>
  <si>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</si>
  <si>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</si>
  <si>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</si>
  <si>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</si>
  <si>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</si>
  <si>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</si>
  <si>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</si>
  <si>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</si>
  <si>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</si>
  <si>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</si>
  <si>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</si>
  <si>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</si>
  <si>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</si>
  <si>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</si>
  <si>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</si>
  <si>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</si>
  <si>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</si>
  <si>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</si>
  <si>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</si>
  <si>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</si>
  <si>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</si>
  <si>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</si>
  <si>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</si>
  <si>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</si>
  <si>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</si>
  <si>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</si>
  <si>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</si>
  <si>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</si>
  <si>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</si>
  <si>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</si>
  <si>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</si>
  <si>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</si>
  <si>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</si>
  <si>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</si>
  <si>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</si>
  <si>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</si>
  <si>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</si>
  <si>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</si>
  <si>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</si>
  <si>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</si>
  <si>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</si>
  <si>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</si>
  <si>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</si>
  <si>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</si>
  <si>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</si>
  <si>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</si>
  <si>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</si>
  <si>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</si>
  <si>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</si>
  <si>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</si>
  <si>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</si>
  <si>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</si>
  <si>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</si>
  <si>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</si>
  <si>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</si>
  <si>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</si>
  <si>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</si>
  <si>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</si>
  <si>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</si>
  <si>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</si>
  <si>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</si>
  <si>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</si>
  <si>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</si>
  <si>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</si>
  <si>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</si>
  <si>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</si>
  <si>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</si>
  <si>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</si>
  <si>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</si>
  <si>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</si>
  <si>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</si>
  <si>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</si>
  <si>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</si>
  <si>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</si>
  <si>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</si>
  <si>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</si>
  <si>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</si>
  <si>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</si>
  <si>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</si>
  <si>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</si>
  <si>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</si>
  <si>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</si>
  <si>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</si>
  <si>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</si>
  <si>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</si>
  <si>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</si>
  <si>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</si>
  <si>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</si>
  <si>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</si>
  <si>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</si>
  <si>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</si>
  <si>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</si>
  <si>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</si>
  <si>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</si>
  <si>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</si>
  <si>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</si>
  <si>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</si>
  <si>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</si>
  <si>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</si>
  <si>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</si>
  <si>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</si>
  <si>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</si>
  <si>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</si>
  <si>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</si>
  <si>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</si>
  <si>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</si>
  <si>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</si>
  <si>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</si>
  <si>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</si>
  <si>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</si>
  <si>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</si>
  <si>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</si>
  <si>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</si>
  <si>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</si>
  <si>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</si>
  <si>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</si>
  <si>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</si>
  <si>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</si>
  <si>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</si>
  <si>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</si>
  <si>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</si>
  <si>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</si>
  <si>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</si>
  <si>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</si>
  <si>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</si>
  <si>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</si>
  <si>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</si>
  <si>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</si>
  <si>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</si>
  <si>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</si>
  <si>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</si>
  <si>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</si>
  <si>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</si>
  <si>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</si>
  <si>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</si>
  <si>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</si>
  <si>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</si>
  <si>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</si>
  <si>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</si>
  <si>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</si>
  <si>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</si>
  <si>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</si>
  <si>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</si>
  <si>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</si>
  <si>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</si>
  <si>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</si>
  <si>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</si>
  <si>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</si>
  <si>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</si>
  <si>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</si>
  <si>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</si>
  <si>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</si>
  <si>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</si>
  <si>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</si>
  <si>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</si>
  <si>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</si>
  <si>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</si>
  <si>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</si>
  <si>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</si>
  <si>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</si>
  <si>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</si>
  <si>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</si>
  <si>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</si>
  <si>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</si>
  <si>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</si>
  <si>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</si>
  <si>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</si>
  <si>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</si>
  <si>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</si>
  <si>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</si>
  <si>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</si>
  <si>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</si>
  <si>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</si>
  <si>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</si>
  <si>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</si>
  <si>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</si>
  <si>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</si>
  <si>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</si>
  <si>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</si>
  <si>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</si>
  <si>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</si>
  <si>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</si>
  <si>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</si>
  <si>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</si>
  <si>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</si>
  <si>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</si>
  <si>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</si>
  <si>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</si>
  <si>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</si>
  <si>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</si>
  <si>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</si>
  <si>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</si>
  <si>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</si>
  <si>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</si>
  <si>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</si>
  <si>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</si>
  <si>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</si>
  <si>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</si>
  <si>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</si>
  <si>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</si>
  <si>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</si>
  <si>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</si>
  <si>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</si>
  <si>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</si>
  <si>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</si>
  <si>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</si>
  <si>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</si>
  <si>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</si>
  <si>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</si>
  <si>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</si>
  <si>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</si>
  <si>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</si>
  <si>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</si>
  <si>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</si>
  <si>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</si>
  <si>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</si>
  <si>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</si>
  <si>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</si>
  <si>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</si>
  <si>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</si>
  <si>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</si>
  <si>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</si>
  <si>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</si>
  <si>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</si>
  <si>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</si>
  <si>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</si>
  <si>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</si>
  <si>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</si>
  <si>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</si>
  <si>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</si>
  <si>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</si>
  <si>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</si>
  <si>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</si>
  <si>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</si>
  <si>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</si>
  <si>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</si>
  <si>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</si>
  <si>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</si>
  <si>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</si>
  <si>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</si>
  <si>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</si>
  <si>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</si>
  <si>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</si>
  <si>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</si>
  <si>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</si>
  <si>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</si>
  <si>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</si>
  <si>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</si>
  <si>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</si>
  <si>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</si>
  <si>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</si>
  <si>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</si>
  <si>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</si>
  <si>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</si>
  <si>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</si>
  <si>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</si>
  <si>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</si>
  <si>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</si>
  <si>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</si>
  <si>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</si>
  <si>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</si>
  <si>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</si>
  <si>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</si>
  <si>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</si>
  <si>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</si>
  <si>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</si>
  <si>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</si>
  <si>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</si>
  <si>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</si>
  <si>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</si>
  <si>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</si>
  <si>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</si>
  <si>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</si>
  <si>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</si>
  <si>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</si>
  <si>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</si>
  <si>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</si>
  <si>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</si>
  <si>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</si>
  <si>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</si>
  <si>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</si>
  <si>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</si>
  <si>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</si>
  <si>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</si>
  <si>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</si>
  <si>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</si>
  <si>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</si>
  <si>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</si>
  <si>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</si>
  <si>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</si>
  <si>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</si>
  <si>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</si>
  <si>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</si>
  <si>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</si>
  <si>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</si>
  <si>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</si>
  <si>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</si>
  <si>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</si>
  <si>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</si>
  <si>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</si>
  <si>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</si>
  <si>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</si>
  <si>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</si>
  <si>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</si>
  <si>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</si>
  <si>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</si>
  <si>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</si>
  <si>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</si>
  <si>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</si>
  <si>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</si>
  <si>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</si>
  <si>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</si>
  <si>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</si>
  <si>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</si>
  <si>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</si>
  <si>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</si>
  <si>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</si>
  <si>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</si>
  <si>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</si>
  <si>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</si>
  <si>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</si>
  <si>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</si>
  <si>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</si>
  <si>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</si>
  <si>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</si>
  <si>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</si>
  <si>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</si>
  <si>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</si>
  <si>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</si>
  <si>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</si>
  <si>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</si>
  <si>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</si>
  <si>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</si>
  <si>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</si>
  <si>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</si>
  <si>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</si>
  <si>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</si>
  <si>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</si>
  <si>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</si>
  <si>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</si>
  <si>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</si>
  <si>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</si>
  <si>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</si>
  <si>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</si>
  <si>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</si>
  <si>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</si>
  <si>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</si>
  <si>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</si>
  <si>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</si>
  <si>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</si>
  <si>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</si>
  <si>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</si>
  <si>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</si>
  <si>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</si>
  <si>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</si>
  <si>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</si>
  <si>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</si>
  <si>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</si>
  <si>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</si>
  <si>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</si>
  <si>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</si>
  <si>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</si>
  <si>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</si>
  <si>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</si>
  <si>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</si>
  <si>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</si>
  <si>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</si>
  <si>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</si>
  <si>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</si>
  <si>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</si>
  <si>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</si>
  <si>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</si>
  <si>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</si>
  <si>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</si>
  <si>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</si>
  <si>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</si>
  <si>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</si>
  <si>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</si>
  <si>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</si>
  <si>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</si>
  <si>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</si>
  <si>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</si>
  <si>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</si>
  <si>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</si>
  <si>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</si>
  <si>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</si>
  <si>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</si>
  <si>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</si>
  <si>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</si>
  <si>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</si>
  <si>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</si>
  <si>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</si>
  <si>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</si>
  <si>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</si>
  <si>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</si>
  <si>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</si>
  <si>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</si>
  <si>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</si>
  <si>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</si>
  <si>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</si>
  <si>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</si>
  <si>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</si>
  <si>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</si>
  <si>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</si>
  <si>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</si>
  <si>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</si>
  <si>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</si>
  <si>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</si>
  <si>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</si>
  <si>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</si>
  <si>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</si>
  <si>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</si>
  <si>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</si>
  <si>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</si>
  <si>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</si>
  <si>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</si>
  <si>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</si>
  <si>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</si>
  <si>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</si>
  <si>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</si>
  <si>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</si>
  <si>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</si>
  <si>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</si>
  <si>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</si>
  <si>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</si>
  <si>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</si>
  <si>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</si>
  <si>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</si>
  <si>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</si>
  <si>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</si>
  <si>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</si>
  <si>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</si>
  <si>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</si>
  <si>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</si>
  <si>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</si>
  <si>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</si>
  <si>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</si>
  <si>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</si>
  <si>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</si>
  <si>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</si>
  <si>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</si>
  <si>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</si>
  <si>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</si>
  <si>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</si>
  <si>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</si>
  <si>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</si>
  <si>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</si>
  <si>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</si>
  <si>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</si>
  <si>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</si>
  <si>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</si>
  <si>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</si>
  <si>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</si>
  <si>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</si>
  <si>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</si>
  <si>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</si>
  <si>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</si>
  <si>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</si>
  <si>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</si>
  <si>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</si>
  <si>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</si>
  <si>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</si>
  <si>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</si>
  <si>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</si>
  <si>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</si>
  <si>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</si>
  <si>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</si>
  <si>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</si>
  <si>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</si>
  <si>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</si>
  <si>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</si>
  <si>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</si>
  <si>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</si>
  <si>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</si>
  <si>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</si>
  <si>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</si>
  <si>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</si>
  <si>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</si>
  <si>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</si>
  <si>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</si>
  <si>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</si>
  <si>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</si>
  <si>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</si>
  <si>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</si>
  <si>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</si>
  <si>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</si>
  <si>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</si>
  <si>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</si>
  <si>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</si>
  <si>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</si>
  <si>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</si>
  <si>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</si>
  <si>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</si>
  <si>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</si>
  <si>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</si>
  <si>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</si>
  <si>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</si>
  <si>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</si>
  <si>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</si>
  <si>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</si>
  <si>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</si>
  <si>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</si>
  <si>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</si>
  <si>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</si>
  <si>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</si>
  <si>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</si>
  <si>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</si>
  <si>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</si>
  <si>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</si>
  <si>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</si>
  <si>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</si>
  <si>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</si>
  <si>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</si>
  <si>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</si>
  <si>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</si>
  <si>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</si>
  <si>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</si>
  <si>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</si>
  <si>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</si>
  <si>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</si>
  <si>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</si>
  <si>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</si>
  <si>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</si>
  <si>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</si>
  <si>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</si>
  <si>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</si>
  <si>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</si>
  <si>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</si>
  <si>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</si>
  <si>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</si>
  <si>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</si>
  <si>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</si>
  <si>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</si>
  <si>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</si>
  <si>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</si>
  <si>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</si>
  <si>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</si>
  <si>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</si>
  <si>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</si>
  <si>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</si>
  <si>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</si>
  <si>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</si>
  <si>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</si>
  <si>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</si>
  <si>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</si>
  <si>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</si>
  <si>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</si>
  <si>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</si>
  <si>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</si>
  <si>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</si>
  <si>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</si>
  <si>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</si>
  <si>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</si>
  <si>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</si>
  <si>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</si>
  <si>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</si>
  <si>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</si>
  <si>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</si>
  <si>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</si>
  <si>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</si>
  <si>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</si>
  <si>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</si>
  <si>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</si>
  <si>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</si>
  <si>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</si>
  <si>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</si>
  <si>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</si>
  <si>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</si>
  <si>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</si>
  <si>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</si>
  <si>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</si>
  <si>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</si>
  <si>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</si>
  <si>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</si>
  <si>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</si>
  <si>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</si>
  <si>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</si>
  <si>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</si>
  <si>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</si>
  <si>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</si>
  <si>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</si>
  <si>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</si>
  <si>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</si>
  <si>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</si>
  <si>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</si>
  <si>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</si>
  <si>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</si>
  <si>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</si>
  <si>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</si>
  <si>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</si>
  <si>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</si>
  <si>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</si>
  <si>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</si>
  <si>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</si>
  <si>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</si>
  <si>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</si>
  <si>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</si>
  <si>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</si>
  <si>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</si>
  <si>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</si>
  <si>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</si>
  <si>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</si>
  <si>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</si>
  <si>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</si>
  <si>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</si>
  <si>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</si>
  <si>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</si>
  <si>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</si>
  <si>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</si>
  <si>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</si>
  <si>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</si>
  <si>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</si>
  <si>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</si>
  <si>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</si>
  <si>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</si>
  <si>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</si>
  <si>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</si>
  <si>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</si>
  <si>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</si>
  <si>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</si>
  <si>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</si>
  <si>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</si>
  <si>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</si>
  <si>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</si>
  <si>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</si>
  <si>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</si>
  <si>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</si>
  <si>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</si>
  <si>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</si>
  <si>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</si>
  <si>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</si>
  <si>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</si>
  <si>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</si>
  <si>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</si>
  <si>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</si>
  <si>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</si>
  <si>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</si>
  <si>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</si>
  <si>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</si>
  <si>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</si>
  <si>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</si>
  <si>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</si>
  <si>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</si>
  <si>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</si>
  <si>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</si>
  <si>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</si>
  <si>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</si>
  <si>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</si>
  <si>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</si>
  <si>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</si>
  <si>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</si>
  <si>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</si>
  <si>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</si>
  <si>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</si>
  <si>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</si>
  <si>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</si>
  <si>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</si>
  <si>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</si>
  <si>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</si>
  <si>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</si>
  <si>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</si>
  <si>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</si>
  <si>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</si>
  <si>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</si>
  <si>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</si>
  <si>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</si>
  <si>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</si>
  <si>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</si>
  <si>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</si>
  <si>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</si>
  <si>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</si>
  <si>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</si>
  <si>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</si>
  <si>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</si>
  <si>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</si>
  <si>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</si>
  <si>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</si>
  <si>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</si>
  <si>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</si>
  <si>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</si>
  <si>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</si>
  <si>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</si>
  <si>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</si>
  <si>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</si>
  <si>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</si>
  <si>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</si>
  <si>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</si>
  <si>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</si>
  <si>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</si>
  <si>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</si>
  <si>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</si>
  <si>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</si>
  <si>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</si>
  <si>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</si>
  <si>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</si>
  <si>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</si>
  <si>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</si>
  <si>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</si>
  <si>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</si>
  <si>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</si>
  <si>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</si>
  <si>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</si>
  <si>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</si>
  <si>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</si>
  <si>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</si>
  <si>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</si>
  <si>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</si>
  <si>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</si>
  <si>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</si>
  <si>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</si>
  <si>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</si>
  <si>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</si>
  <si>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</si>
  <si>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</si>
  <si>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</si>
  <si>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</si>
  <si>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</si>
  <si>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</si>
  <si>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</si>
  <si>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</si>
  <si>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</si>
  <si>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</si>
  <si>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</si>
  <si>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</si>
  <si>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</si>
  <si>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</si>
  <si>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</si>
  <si>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</si>
  <si>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</si>
  <si>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</si>
  <si>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</si>
  <si>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</si>
  <si>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</si>
  <si>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</si>
  <si>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</si>
  <si>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</si>
  <si>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</si>
  <si>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</si>
  <si>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</si>
  <si>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</si>
  <si>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</si>
  <si>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</si>
  <si>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</si>
  <si>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</si>
  <si>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</si>
  <si>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</si>
  <si>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</si>
  <si>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</si>
  <si>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</si>
  <si>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</si>
  <si>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</si>
  <si>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</si>
  <si>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</si>
  <si>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</si>
  <si>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</si>
  <si>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</si>
  <si>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</si>
  <si>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</si>
  <si>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</si>
  <si>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</si>
  <si>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</si>
  <si>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</si>
  <si>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</si>
  <si>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</si>
  <si>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</si>
  <si>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</si>
  <si>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</si>
  <si>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</si>
  <si>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</si>
  <si>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</si>
  <si>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</si>
  <si>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</si>
  <si>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</si>
  <si>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</si>
  <si>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</si>
  <si>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</si>
  <si>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</si>
  <si>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</si>
  <si>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</si>
  <si>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</si>
  <si>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</si>
  <si>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</si>
  <si>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</si>
  <si>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</si>
  <si>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</si>
  <si>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</si>
  <si>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</si>
  <si>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</si>
  <si>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</si>
  <si>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</si>
  <si>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</si>
  <si>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</si>
  <si>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</si>
  <si>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</si>
  <si>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</si>
  <si>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</si>
  <si>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</si>
  <si>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</si>
  <si>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</si>
  <si>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</si>
  <si>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</si>
  <si>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</si>
  <si>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</si>
  <si>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</si>
  <si>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</si>
  <si>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</si>
  <si>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</si>
  <si>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</si>
  <si>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</si>
  <si>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</si>
  <si>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</si>
  <si>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</si>
  <si>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</si>
  <si>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</si>
  <si>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</si>
  <si>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</si>
  <si>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</si>
  <si>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</si>
  <si>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</si>
  <si>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</si>
  <si>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</si>
  <si>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</si>
  <si>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</si>
  <si>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</si>
  <si>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</si>
  <si>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</si>
  <si>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</si>
  <si>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</si>
  <si>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</si>
  <si>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</si>
  <si>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</si>
  <si>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</si>
  <si>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</si>
  <si>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</si>
  <si>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</si>
  <si>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</si>
  <si>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</si>
  <si>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</si>
  <si>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</si>
  <si>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</si>
  <si>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</si>
  <si>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</si>
  <si>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</si>
  <si>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</si>
  <si>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</si>
  <si>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</si>
  <si>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</si>
  <si>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</si>
  <si>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</si>
  <si>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</si>
  <si>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</si>
  <si>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</si>
  <si>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</si>
  <si>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</si>
  <si>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</si>
  <si>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</si>
  <si>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</si>
  <si>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</si>
  <si>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</si>
  <si>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</si>
  <si>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</si>
  <si>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</si>
  <si>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</si>
  <si>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</si>
  <si>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</si>
  <si>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</si>
  <si>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</si>
  <si>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</si>
  <si>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</si>
  <si>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</si>
  <si>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</si>
  <si>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</si>
  <si>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</si>
  <si>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</si>
  <si>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</si>
  <si>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</si>
  <si>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</si>
  <si>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</si>
  <si>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</si>
  <si>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</si>
  <si>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</si>
  <si>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</si>
  <si>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</si>
  <si>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</si>
  <si>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</si>
  <si>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</si>
  <si>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</si>
  <si>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</si>
  <si>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</si>
  <si>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</si>
  <si>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</si>
  <si>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</si>
  <si>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</si>
  <si>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</si>
  <si>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</si>
  <si>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</si>
  <si>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</si>
  <si>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</si>
  <si>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</si>
  <si>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</si>
  <si>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</si>
  <si>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</si>
  <si>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</si>
  <si>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</si>
  <si>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</si>
  <si>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</si>
  <si>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</si>
  <si>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</si>
  <si>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</si>
  <si>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</si>
  <si>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</si>
  <si>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</si>
  <si>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</si>
  <si>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</si>
  <si>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</si>
  <si>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</si>
  <si>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</si>
  <si>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</si>
  <si>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</si>
  <si>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</si>
  <si>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</si>
  <si>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</si>
  <si>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</si>
  <si>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</si>
  <si>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</si>
  <si>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</si>
  <si>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</si>
  <si>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</si>
  <si>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</si>
  <si>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</si>
  <si>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</si>
  <si>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</si>
  <si>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</si>
  <si>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</si>
  <si>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</si>
  <si>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</si>
  <si>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</si>
  <si>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</si>
  <si>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</si>
  <si>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</si>
  <si>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</si>
  <si>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</si>
  <si>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</si>
  <si>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</si>
  <si>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</si>
  <si>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</si>
  <si>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</si>
  <si>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</si>
  <si>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</si>
  <si>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</si>
  <si>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</si>
  <si>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</si>
  <si>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</si>
  <si>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</si>
  <si>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</si>
  <si>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</si>
  <si>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</si>
  <si>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</si>
  <si>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</si>
  <si>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</si>
  <si>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</si>
  <si>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</si>
  <si>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</si>
  <si>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</si>
  <si>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</si>
  <si>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</si>
  <si>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</si>
  <si>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</si>
  <si>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</si>
  <si>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</si>
  <si>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</si>
  <si>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</si>
  <si>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</si>
  <si>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</si>
  <si>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</si>
  <si>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</si>
  <si>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</si>
  <si>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</si>
  <si>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</si>
  <si>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</si>
  <si>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</si>
  <si>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</si>
  <si>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</si>
  <si>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</si>
  <si>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</si>
  <si>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</si>
  <si>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</si>
  <si>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</si>
  <si>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</si>
  <si>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</si>
  <si>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</si>
  <si>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</si>
  <si>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</si>
  <si>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</si>
  <si>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</si>
  <si>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</si>
  <si>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</si>
  <si>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</si>
  <si>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</si>
  <si>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</si>
  <si>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</si>
  <si>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</si>
  <si>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</si>
  <si>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</si>
  <si>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</si>
  <si>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</si>
  <si>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</si>
  <si>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</si>
  <si>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</si>
  <si>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</si>
  <si>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</si>
  <si>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</si>
  <si>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</si>
  <si>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</si>
  <si>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</si>
  <si>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</si>
  <si>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</si>
  <si>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</si>
  <si>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</si>
  <si>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</si>
  <si>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</si>
  <si>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</si>
  <si>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</si>
  <si>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</si>
  <si>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</si>
  <si>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</si>
  <si>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</si>
  <si>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</si>
  <si>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</si>
  <si>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</si>
  <si>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</si>
  <si>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</si>
  <si>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</si>
  <si>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</si>
  <si>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</si>
  <si>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</si>
  <si>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</si>
  <si>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</si>
  <si>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</si>
  <si>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</si>
  <si>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</si>
  <si>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</si>
  <si>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</si>
  <si>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</si>
  <si>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</si>
  <si>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</si>
  <si>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</si>
  <si>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</si>
  <si>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</si>
  <si>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</si>
  <si>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</si>
  <si>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</si>
  <si>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</si>
  <si>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</si>
  <si>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</si>
  <si>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</si>
  <si>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</si>
  <si>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</si>
  <si>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</si>
  <si>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</si>
  <si>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</si>
  <si>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</si>
  <si>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</si>
  <si>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</si>
  <si>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</si>
  <si>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</si>
  <si>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</si>
  <si>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</si>
  <si>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</si>
  <si>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</si>
  <si>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</si>
  <si>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</si>
  <si>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</si>
  <si>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</si>
  <si>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</si>
  <si>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</si>
  <si>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</si>
  <si>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</si>
  <si>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</si>
  <si>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</si>
  <si>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</si>
  <si>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</si>
  <si>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</si>
  <si>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</si>
  <si>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</si>
  <si>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</si>
  <si>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</si>
  <si>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</si>
  <si>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</si>
  <si>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</si>
  <si>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</si>
  <si>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</si>
  <si>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</si>
  <si>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</si>
  <si>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</si>
  <si>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</si>
  <si>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</si>
  <si>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</si>
  <si>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</si>
  <si>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</si>
  <si>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</si>
  <si>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</si>
  <si>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</si>
  <si>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</si>
  <si>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</si>
  <si>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</si>
  <si>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</si>
  <si>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</si>
  <si>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</si>
  <si>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</si>
  <si>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</si>
  <si>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</si>
  <si>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</si>
  <si>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</si>
  <si>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</si>
  <si>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</si>
  <si>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</si>
  <si>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</si>
  <si>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</si>
  <si>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</si>
  <si>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</si>
  <si>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</si>
  <si>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</si>
  <si>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</si>
  <si>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</si>
  <si>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</si>
  <si>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</si>
  <si>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</si>
  <si>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</si>
  <si>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</si>
  <si>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</si>
  <si>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</si>
  <si>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</si>
  <si>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</si>
  <si>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</si>
  <si>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</si>
  <si>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</si>
  <si>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</si>
  <si>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</si>
  <si>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</si>
  <si>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</si>
  <si>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</si>
  <si>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</si>
  <si>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</si>
  <si>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</si>
  <si>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</si>
  <si>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</si>
  <si>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</si>
  <si>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</si>
  <si>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</si>
  <si>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</si>
  <si>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</si>
  <si>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</si>
  <si>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</si>
  <si>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</si>
  <si>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</si>
  <si>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</si>
  <si>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</si>
  <si>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</si>
  <si>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</si>
  <si>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</si>
  <si>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</si>
  <si>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</si>
  <si>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</si>
  <si>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</si>
  <si>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</si>
  <si>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</si>
  <si>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</si>
  <si>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</si>
  <si>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</si>
  <si>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</si>
  <si>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</si>
  <si>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</si>
  <si>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</si>
  <si>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</si>
  <si>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</si>
  <si>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</si>
  <si>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</si>
  <si>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</si>
  <si>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</si>
  <si>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</si>
  <si>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</si>
  <si>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</si>
  <si>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</si>
  <si>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</si>
  <si>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</si>
  <si>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</si>
  <si>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</si>
  <si>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</si>
  <si>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</si>
  <si>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</si>
  <si>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</si>
  <si>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</si>
  <si>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</si>
  <si>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</si>
  <si>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</si>
  <si>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</si>
  <si>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</si>
  <si>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</si>
  <si>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</si>
  <si>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</si>
  <si>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</si>
  <si>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</si>
  <si>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</si>
  <si>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</si>
  <si>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</si>
  <si>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</si>
  <si>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</si>
  <si>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</si>
  <si>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</si>
  <si>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</si>
  <si>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</si>
  <si>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</si>
  <si>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</si>
  <si>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</si>
  <si>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</si>
  <si>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</si>
  <si>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</si>
  <si>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</si>
  <si>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</si>
  <si>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</si>
  <si>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</si>
  <si>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</si>
  <si>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</si>
  <si>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</si>
  <si>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</si>
  <si>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</si>
  <si>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</si>
  <si>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</si>
  <si>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</si>
  <si>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</si>
  <si>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</si>
  <si>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</si>
  <si>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</si>
  <si>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</si>
  <si>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</si>
  <si>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</si>
  <si>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</si>
  <si>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</si>
  <si>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</si>
  <si>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</si>
  <si>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</si>
  <si>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</si>
  <si>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</si>
  <si>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</si>
  <si>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</si>
  <si>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</si>
  <si>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</si>
  <si>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</si>
  <si>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</si>
  <si>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</si>
  <si>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</si>
  <si>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</si>
  <si>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</si>
  <si>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</si>
  <si>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</si>
  <si>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</si>
  <si>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</si>
  <si>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</si>
  <si>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</si>
  <si>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</si>
  <si>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</si>
  <si>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</si>
  <si>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</si>
  <si>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</si>
  <si>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</si>
  <si>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</si>
  <si>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</si>
  <si>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</si>
  <si>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</si>
  <si>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</si>
  <si>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</si>
  <si>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</si>
  <si>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</si>
  <si>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</si>
  <si>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</si>
  <si>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</si>
  <si>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</si>
  <si>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</si>
  <si>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</si>
  <si>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</si>
  <si>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</si>
  <si>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</si>
  <si>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</si>
  <si>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</si>
  <si>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</si>
  <si>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</si>
  <si>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</si>
  <si>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</si>
  <si>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</si>
  <si>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</si>
  <si>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</si>
  <si>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</si>
  <si>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</si>
  <si>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</si>
  <si>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</si>
  <si>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</si>
  <si>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</si>
  <si>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</si>
  <si>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</si>
  <si>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</si>
  <si>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</si>
  <si>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</si>
  <si>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</si>
  <si>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</si>
  <si>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</si>
  <si>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</si>
  <si>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</si>
  <si>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</si>
  <si>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</si>
  <si>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</si>
  <si>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</si>
  <si>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</si>
  <si>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</si>
  <si>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</si>
  <si>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</si>
  <si>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</si>
  <si>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</si>
  <si>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</si>
  <si>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</si>
  <si>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</si>
  <si>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</si>
  <si>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</si>
  <si>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</si>
  <si>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</si>
  <si>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</si>
  <si>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</si>
  <si>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</si>
  <si>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</si>
  <si>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</si>
  <si>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</si>
  <si>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</si>
  <si>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</si>
  <si>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</si>
  <si>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</si>
  <si>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</si>
  <si>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</si>
  <si>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</si>
  <si>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</si>
  <si>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</si>
  <si>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</si>
  <si>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</si>
  <si>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</si>
  <si>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</si>
  <si>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</si>
  <si>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</si>
  <si>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</si>
  <si>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</si>
  <si>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</si>
  <si>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</si>
  <si>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</si>
  <si>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</si>
  <si>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</si>
  <si>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</si>
  <si>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</si>
  <si>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</si>
  <si>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</si>
  <si>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</si>
  <si>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</si>
  <si>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</si>
  <si>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</si>
  <si>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</si>
  <si>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</si>
  <si>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</si>
  <si>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</si>
  <si>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</si>
  <si>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</si>
  <si>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</si>
  <si>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</si>
  <si>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</si>
  <si>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</si>
  <si>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</si>
  <si>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</si>
  <si>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</si>
  <si>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</si>
  <si>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</si>
  <si>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</si>
  <si>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</si>
  <si>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</si>
  <si>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</si>
  <si>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</si>
  <si>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</si>
  <si>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</si>
  <si>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</si>
  <si>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</si>
  <si>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</si>
  <si>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</si>
  <si>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</si>
  <si>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</si>
  <si>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</si>
  <si>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</si>
  <si>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</si>
  <si>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</si>
  <si>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</si>
  <si>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</si>
  <si>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</si>
  <si>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</si>
  <si>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</si>
  <si>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</si>
  <si>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</si>
  <si>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</si>
  <si>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</si>
  <si>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</si>
  <si>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</si>
  <si>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</si>
  <si>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</si>
  <si>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</si>
  <si>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</si>
  <si>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</si>
  <si>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</si>
  <si>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</si>
  <si>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</si>
  <si>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</si>
  <si>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</si>
  <si>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</si>
  <si>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</si>
  <si>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</si>
  <si>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</si>
  <si>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</si>
  <si>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</si>
  <si>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</si>
  <si>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</si>
  <si>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</si>
  <si>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</si>
  <si>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</si>
  <si>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</si>
  <si>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</si>
  <si>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</si>
  <si>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</si>
  <si>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</si>
  <si>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</si>
  <si>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</si>
  <si>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</si>
  <si>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</si>
  <si>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</si>
  <si>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</si>
  <si>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</si>
  <si>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</si>
  <si>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</si>
  <si>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</si>
  <si>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</si>
  <si>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</si>
  <si>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</si>
  <si>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</si>
  <si>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</si>
  <si>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</si>
  <si>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</si>
  <si>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</si>
  <si>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</si>
  <si>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</si>
  <si>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</si>
  <si>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</si>
  <si>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</si>
  <si>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</si>
  <si>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</si>
  <si>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</si>
  <si>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</si>
  <si>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</si>
  <si>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</si>
  <si>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</si>
  <si>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</si>
  <si>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</si>
  <si>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</si>
  <si>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</si>
  <si>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</si>
  <si>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</si>
  <si>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</si>
  <si>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</si>
  <si>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</si>
  <si>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</si>
  <si>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</si>
  <si>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</si>
  <si>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</si>
  <si>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</si>
  <si>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</si>
  <si>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</si>
  <si>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</si>
  <si>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</si>
  <si>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</si>
  <si>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</si>
  <si>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</si>
  <si>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</si>
  <si>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</si>
  <si>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</si>
  <si>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</si>
  <si>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</si>
  <si>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</si>
  <si>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</si>
  <si>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</si>
  <si>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</si>
  <si>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</si>
  <si>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</si>
  <si>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</si>
  <si>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</si>
  <si>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</si>
  <si>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</si>
  <si>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</si>
  <si>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</si>
  <si>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</si>
  <si>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</si>
  <si>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</si>
  <si>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</si>
  <si>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</si>
  <si>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</si>
  <si>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</si>
  <si>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</si>
  <si>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</si>
  <si>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</si>
  <si>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</si>
  <si>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</si>
  <si>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</si>
  <si>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</si>
  <si>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</si>
  <si>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</si>
  <si>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</si>
  <si>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</si>
  <si>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</si>
  <si>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</si>
  <si>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</si>
  <si>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</si>
  <si>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</si>
  <si>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</si>
  <si>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</si>
  <si>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</si>
  <si>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</si>
  <si>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</si>
  <si>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</si>
  <si>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</si>
  <si>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</si>
  <si>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</si>
  <si>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</si>
  <si>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</si>
  <si>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</si>
  <si>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</si>
  <si>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</si>
  <si>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</si>
  <si>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</si>
  <si>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</si>
  <si>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</si>
  <si>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</si>
  <si>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</si>
  <si>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</si>
  <si>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</si>
  <si>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</si>
  <si>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</si>
  <si>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</si>
  <si>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</si>
  <si>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</si>
  <si>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</si>
  <si>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</si>
  <si>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</si>
  <si>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</si>
  <si>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</si>
  <si>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</si>
  <si>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</si>
  <si>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</si>
  <si>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</si>
  <si>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</si>
  <si>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</si>
  <si>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</si>
  <si>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</si>
  <si>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</si>
  <si>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</si>
  <si>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</si>
  <si>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</si>
  <si>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</si>
  <si>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</si>
  <si>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</si>
  <si>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</si>
  <si>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</si>
  <si>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</si>
  <si>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</si>
  <si>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</si>
  <si>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</si>
  <si>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</si>
  <si>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</si>
  <si>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</si>
  <si>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</si>
  <si>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</si>
  <si>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</si>
  <si>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</si>
  <si>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</si>
  <si>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</si>
  <si>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</si>
  <si>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</si>
  <si>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</si>
  <si>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</si>
  <si>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</si>
  <si>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</si>
  <si>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</si>
  <si>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</si>
  <si>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</si>
  <si>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</si>
  <si>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</si>
  <si>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</si>
  <si>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</si>
  <si>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</si>
  <si>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</si>
  <si>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</si>
  <si>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</si>
  <si>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</si>
  <si>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</si>
  <si>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</si>
  <si>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</si>
  <si>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</si>
  <si>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</si>
  <si>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</si>
  <si>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</si>
  <si>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</si>
  <si>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</si>
  <si>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</si>
  <si>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</si>
  <si>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</si>
  <si>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</si>
  <si>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</si>
  <si>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</si>
  <si>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</si>
  <si>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</si>
  <si>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</si>
  <si>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</si>
  <si>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</si>
  <si>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</si>
  <si>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</si>
  <si>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</si>
  <si>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</si>
  <si>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</si>
  <si>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</si>
  <si>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</si>
  <si>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</si>
  <si>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</si>
  <si>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</si>
  <si>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</si>
  <si>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</si>
  <si>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</si>
  <si>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</si>
  <si>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</si>
  <si>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</si>
  <si>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</si>
  <si>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</si>
  <si>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</si>
  <si>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</si>
  <si>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</si>
  <si>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</si>
  <si>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</si>
  <si>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</si>
  <si>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</si>
  <si>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</si>
  <si>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</si>
  <si>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</si>
  <si>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</si>
  <si>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</si>
  <si>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</si>
  <si>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</si>
  <si>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</si>
  <si>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</si>
  <si>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</si>
  <si>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</si>
  <si>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</si>
  <si>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</si>
  <si>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</si>
  <si>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</si>
  <si>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</si>
  <si>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</si>
  <si>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</si>
  <si>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</si>
  <si>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</si>
  <si>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</si>
  <si>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</si>
  <si>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</si>
  <si>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</si>
  <si>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</si>
  <si>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</si>
  <si>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</si>
  <si>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</si>
  <si>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</si>
  <si>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</si>
  <si>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</si>
  <si>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</si>
  <si>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</si>
  <si>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</si>
  <si>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</si>
  <si>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</si>
  <si>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</si>
  <si>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</si>
  <si>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</si>
  <si>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</si>
  <si>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</si>
  <si>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</si>
  <si>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</si>
  <si>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</si>
  <si>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</si>
  <si>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</si>
  <si>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</si>
  <si>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</si>
  <si>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</si>
  <si>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</si>
  <si>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</si>
  <si>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</si>
  <si>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</si>
  <si>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</si>
  <si>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</si>
  <si>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</si>
  <si>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</si>
  <si>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</si>
  <si>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</si>
  <si>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</si>
  <si>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</si>
  <si>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</si>
  <si>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</si>
  <si>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</si>
  <si>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</si>
  <si>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</si>
  <si>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</si>
  <si>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</si>
  <si>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</si>
  <si>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</si>
  <si>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</si>
  <si>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</si>
  <si>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</si>
  <si>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</si>
  <si>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</si>
  <si>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</si>
  <si>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</si>
  <si>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</si>
  <si>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</si>
  <si>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</si>
  <si>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</si>
  <si>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</si>
  <si>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</si>
  <si>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</si>
  <si>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</si>
  <si>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</si>
  <si>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</si>
  <si>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</si>
  <si>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</si>
  <si>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</si>
  <si>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</si>
  <si>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</si>
  <si>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</si>
  <si>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</si>
  <si>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</si>
  <si>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</si>
  <si>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</si>
  <si>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</si>
  <si>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</si>
  <si>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</si>
  <si>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</si>
  <si>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</si>
  <si>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</si>
  <si>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</si>
  <si>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</si>
  <si>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</si>
  <si>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</si>
  <si>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</si>
  <si>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</si>
  <si>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</si>
  <si>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</si>
  <si>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</si>
  <si>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</si>
  <si>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</si>
  <si>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</si>
  <si>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</si>
  <si>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</si>
  <si>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</si>
  <si>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</si>
  <si>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</si>
  <si>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</si>
  <si>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</si>
  <si>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</si>
  <si>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</si>
  <si>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</si>
  <si>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</si>
  <si>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</si>
  <si>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</si>
  <si>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</si>
  <si>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</si>
  <si>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</si>
  <si>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</si>
  <si>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</si>
  <si>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</si>
  <si>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</si>
  <si>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</si>
  <si>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</si>
  <si>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</si>
  <si>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</si>
  <si>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</si>
  <si>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</si>
  <si>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</si>
  <si>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</si>
  <si>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</si>
  <si>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</si>
  <si>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</si>
  <si>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</si>
  <si>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</si>
  <si>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</si>
  <si>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</si>
  <si>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</si>
  <si>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</si>
  <si>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</si>
  <si>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</si>
  <si>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</si>
  <si>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</si>
  <si>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</si>
  <si>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</si>
  <si>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</si>
  <si>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</si>
  <si>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</si>
  <si>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</si>
  <si>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</si>
  <si>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</si>
  <si>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</si>
  <si>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</si>
  <si>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</si>
  <si>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</si>
  <si>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</si>
  <si>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</si>
  <si>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</si>
  <si>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</si>
  <si>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</si>
  <si>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</si>
  <si>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</si>
  <si>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</si>
  <si>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</si>
  <si>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</si>
  <si>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</si>
  <si>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</si>
  <si>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</si>
  <si>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</si>
  <si>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</si>
  <si>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</si>
  <si>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</si>
  <si>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</si>
  <si>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</si>
  <si>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</si>
  <si>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</si>
  <si>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</si>
  <si>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</si>
  <si>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</si>
  <si>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</si>
  <si>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</si>
  <si>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</si>
  <si>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</si>
  <si>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</si>
  <si>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</si>
  <si>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</si>
  <si>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</si>
  <si>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</si>
  <si>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</si>
  <si>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</si>
  <si>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</si>
  <si>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</si>
  <si>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</si>
  <si>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</si>
  <si>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</si>
  <si>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</si>
  <si>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</si>
  <si>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</si>
  <si>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</si>
  <si>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</si>
  <si>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</si>
  <si>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</si>
  <si>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</si>
  <si>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</si>
  <si>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</si>
  <si>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</si>
  <si>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</si>
  <si>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</si>
  <si>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</si>
  <si>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</si>
  <si>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</si>
  <si>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</si>
  <si>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</si>
  <si>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</si>
  <si>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</si>
  <si>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</si>
  <si>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</si>
  <si>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</si>
  <si>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</si>
  <si>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</si>
  <si>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</si>
  <si>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</si>
  <si>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</si>
  <si>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</si>
  <si>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</si>
  <si>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</si>
  <si>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</si>
  <si>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</si>
  <si>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</si>
  <si>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</si>
  <si>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</si>
  <si>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</si>
  <si>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</si>
  <si>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</si>
  <si>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</si>
  <si>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</si>
  <si>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</si>
  <si>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</si>
  <si>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</si>
  <si>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</si>
  <si>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</si>
  <si>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</si>
  <si>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</si>
  <si>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</si>
  <si>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</si>
  <si>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</si>
  <si>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</si>
  <si>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</si>
  <si>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</si>
  <si>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</si>
  <si>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</si>
  <si>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</si>
  <si>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</si>
  <si>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</si>
  <si>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</si>
  <si>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</si>
  <si>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</si>
  <si>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</si>
  <si>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</si>
  <si>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</si>
  <si>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</si>
  <si>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</si>
  <si>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</si>
  <si>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</si>
  <si>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</si>
  <si>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</si>
  <si>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</si>
  <si>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</si>
  <si>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</si>
  <si>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</si>
  <si>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</si>
  <si>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</si>
  <si>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</si>
  <si>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</si>
  <si>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</si>
  <si>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</si>
  <si>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</si>
  <si>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</si>
  <si>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</si>
  <si>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</si>
  <si>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</si>
  <si>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</si>
  <si>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</si>
  <si>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</si>
  <si>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</si>
  <si>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</si>
  <si>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</si>
  <si>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</si>
  <si>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</si>
  <si>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</si>
  <si>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</si>
  <si>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</si>
  <si>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</si>
  <si>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</si>
  <si>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</si>
  <si>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</si>
  <si>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</si>
  <si>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</si>
  <si>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</si>
  <si>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</si>
  <si>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</si>
  <si>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</si>
  <si>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</si>
  <si>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</si>
  <si>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</si>
  <si>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</si>
  <si>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</si>
  <si>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</si>
  <si>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</si>
  <si>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</si>
  <si>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</si>
  <si>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</si>
  <si>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</si>
  <si>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</si>
  <si>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</si>
  <si>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</si>
  <si>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</si>
  <si>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</si>
  <si>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</si>
  <si>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</si>
  <si>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</si>
  <si>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</si>
  <si>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</si>
  <si>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</si>
  <si>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</si>
  <si>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</si>
  <si>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</si>
  <si>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</si>
  <si>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</si>
  <si>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</si>
  <si>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</si>
  <si>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</si>
  <si>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</si>
  <si>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</si>
  <si>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</si>
  <si>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</si>
  <si>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</si>
  <si>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</si>
  <si>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</si>
  <si>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</si>
  <si>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</si>
  <si>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</si>
  <si>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</si>
  <si>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</si>
  <si>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</si>
  <si>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</si>
  <si>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</si>
  <si>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</si>
  <si>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</si>
  <si>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</si>
  <si>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</si>
  <si>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</si>
  <si>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</si>
  <si>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</si>
  <si>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</si>
  <si>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</si>
  <si>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</si>
  <si>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</si>
  <si>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</si>
  <si>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</si>
  <si>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</si>
  <si>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</si>
  <si>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</si>
  <si>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</si>
  <si>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</si>
  <si>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</si>
  <si>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</si>
  <si>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</si>
  <si>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</si>
  <si>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</si>
  <si>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</si>
  <si>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</si>
  <si>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</si>
  <si>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</si>
  <si>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</si>
  <si>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</si>
  <si>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</si>
  <si>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</si>
  <si>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</si>
  <si>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</si>
  <si>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</si>
  <si>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</si>
  <si>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</si>
  <si>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</si>
  <si>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</si>
  <si>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</si>
  <si>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</si>
  <si>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</si>
  <si>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</si>
  <si>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</si>
  <si>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</si>
  <si>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</si>
  <si>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</si>
  <si>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</si>
  <si>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</si>
  <si>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</si>
  <si>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</si>
  <si>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</si>
  <si>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</si>
  <si>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</si>
  <si>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</si>
  <si>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</si>
  <si>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</si>
  <si>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</si>
  <si>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</si>
  <si>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</si>
  <si>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</si>
  <si>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</si>
  <si>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</si>
  <si>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</si>
  <si>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</si>
  <si>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</si>
  <si>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</si>
  <si>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</si>
  <si>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</si>
  <si>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</si>
  <si>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</si>
  <si>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</si>
  <si>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</si>
  <si>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</si>
  <si>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</si>
  <si>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</si>
  <si>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</si>
  <si>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</si>
  <si>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</si>
  <si>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</si>
  <si>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</si>
  <si>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</si>
  <si>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</si>
  <si>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</si>
  <si>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</si>
  <si>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</si>
  <si>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</si>
  <si>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</si>
  <si>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</si>
  <si>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</si>
  <si>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</si>
  <si>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</si>
  <si>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</si>
  <si>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</si>
  <si>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</si>
  <si>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</si>
  <si>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</si>
  <si>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</si>
  <si>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</si>
  <si>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</si>
  <si>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</si>
  <si>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</si>
  <si>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</si>
  <si>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</si>
  <si>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</si>
  <si>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</si>
  <si>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</si>
  <si>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</si>
  <si>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</si>
  <si>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</si>
  <si>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</si>
  <si>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</si>
  <si>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</si>
  <si>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</si>
  <si>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</si>
  <si>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</si>
  <si>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</si>
  <si>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</si>
  <si>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</si>
  <si>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</si>
  <si>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</si>
  <si>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</si>
  <si>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</si>
  <si>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</si>
  <si>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</si>
  <si>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</si>
  <si>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</si>
  <si>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</si>
  <si>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</si>
  <si>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</si>
  <si>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</si>
  <si>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</si>
  <si>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</si>
  <si>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</si>
  <si>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</si>
  <si>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</si>
  <si>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</si>
  <si>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</si>
  <si>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</si>
  <si>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</si>
  <si>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</si>
  <si>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</si>
  <si>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</si>
  <si>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</si>
  <si>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</si>
  <si>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</si>
  <si>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</si>
  <si>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</si>
  <si>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</si>
  <si>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</si>
  <si>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</si>
  <si>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</si>
  <si>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</si>
  <si>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</si>
  <si>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</si>
  <si>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</si>
  <si>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</si>
  <si>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</si>
  <si>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</si>
  <si>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</si>
  <si>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</si>
  <si>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</si>
  <si>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</si>
  <si>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</si>
  <si>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</si>
  <si>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</si>
  <si>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</si>
  <si>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</si>
  <si>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</si>
  <si>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</si>
  <si>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</si>
  <si>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</si>
  <si>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</si>
  <si>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</si>
  <si>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</si>
  <si>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</si>
  <si>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</si>
  <si>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</si>
  <si>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</si>
  <si>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</si>
  <si>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</si>
  <si>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</si>
  <si>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</si>
  <si>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</si>
  <si>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</si>
  <si>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</si>
  <si>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</si>
  <si>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</si>
  <si>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</si>
  <si>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</si>
  <si>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</si>
  <si>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</si>
  <si>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</si>
  <si>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</si>
  <si>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</si>
  <si>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</si>
  <si>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</si>
  <si>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</si>
  <si>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</si>
  <si>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</si>
  <si>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</si>
  <si>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</si>
  <si>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</si>
  <si>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</si>
  <si>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</si>
  <si>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</si>
  <si>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</si>
  <si>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</si>
  <si>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</si>
  <si>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</si>
  <si>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</si>
  <si>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</si>
  <si>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</si>
  <si>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</si>
  <si>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</si>
  <si>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</si>
  <si>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</si>
  <si>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</si>
  <si>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</si>
  <si>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</si>
  <si>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</si>
  <si>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</si>
  <si>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</si>
  <si>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</si>
  <si>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</si>
  <si>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</si>
  <si>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</si>
  <si>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</si>
  <si>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</si>
  <si>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</si>
  <si>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</si>
  <si>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</si>
  <si>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</si>
  <si>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</si>
  <si>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</si>
  <si>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</si>
  <si>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</si>
  <si>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</si>
  <si>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</si>
  <si>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</si>
  <si>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</si>
  <si>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</si>
  <si>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</si>
  <si>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</si>
  <si>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</si>
  <si>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</si>
  <si>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</si>
  <si>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</si>
  <si>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</si>
  <si>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</si>
  <si>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</si>
  <si>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</si>
  <si>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</si>
  <si>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</si>
  <si>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</si>
  <si>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</si>
  <si>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</si>
  <si>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</si>
  <si>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</si>
  <si>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</si>
  <si>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</si>
  <si>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</si>
  <si>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</si>
  <si>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</si>
  <si>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</si>
  <si>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</si>
  <si>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</si>
  <si>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</si>
  <si>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</si>
  <si>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</si>
  <si>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</si>
  <si>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</si>
  <si>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</si>
  <si>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</si>
  <si>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</si>
  <si>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</si>
  <si>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</si>
  <si>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</si>
  <si>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</si>
  <si>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</si>
  <si>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</si>
  <si>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</si>
  <si>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</si>
  <si>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</si>
  <si>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</si>
  <si>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</si>
  <si>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</si>
  <si>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</si>
  <si>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</si>
  <si>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</si>
  <si>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</si>
  <si>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</si>
  <si>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</si>
  <si>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</si>
  <si>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</si>
  <si>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</si>
  <si>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</si>
  <si>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</si>
  <si>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</si>
  <si>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</si>
  <si>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</si>
  <si>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</si>
  <si>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</si>
  <si>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</si>
  <si>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</si>
  <si>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</si>
  <si>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</si>
  <si>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</si>
  <si>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</si>
  <si>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</si>
  <si>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</si>
  <si>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</si>
  <si>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</si>
  <si>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</si>
  <si>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</si>
  <si>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</si>
  <si>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</si>
  <si>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</si>
  <si>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</si>
  <si>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</si>
  <si>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</si>
  <si>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</si>
  <si>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</si>
  <si>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</si>
  <si>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</si>
  <si>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</si>
  <si>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</si>
  <si>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</si>
  <si>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</si>
  <si>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</si>
  <si>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</si>
  <si>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</si>
  <si>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</si>
  <si>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</si>
  <si>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</si>
  <si>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</si>
  <si>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</si>
  <si>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</si>
  <si>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</si>
  <si>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</si>
  <si>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</si>
  <si>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</si>
  <si>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</si>
  <si>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</si>
  <si>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</si>
  <si>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</si>
  <si>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</si>
  <si>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</si>
  <si>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</si>
  <si>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</si>
  <si>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</si>
  <si>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</si>
  <si>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</si>
  <si>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</si>
  <si>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</si>
  <si>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</si>
  <si>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</si>
  <si>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</si>
  <si>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</si>
  <si>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</si>
  <si>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</si>
  <si>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</si>
  <si>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</si>
  <si>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</si>
  <si>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</si>
  <si>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</si>
  <si>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</si>
  <si>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</si>
  <si>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</si>
  <si>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</si>
  <si>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</si>
  <si>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</si>
  <si>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</si>
  <si>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</si>
  <si>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</si>
  <si>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</si>
  <si>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</si>
  <si>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</si>
  <si>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</si>
  <si>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</si>
  <si>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</si>
  <si>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</si>
  <si>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</si>
  <si>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</si>
  <si>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</si>
  <si>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</si>
  <si>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</si>
  <si>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</si>
  <si>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</si>
  <si>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</si>
  <si>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</si>
  <si>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</si>
  <si>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</si>
  <si>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</si>
  <si>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</si>
  <si>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</si>
  <si>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</si>
  <si>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</si>
  <si>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</si>
  <si>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</si>
  <si>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</si>
  <si>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</si>
  <si>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</si>
  <si>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</si>
  <si>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</si>
  <si>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</si>
  <si>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</si>
  <si>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</si>
  <si>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</si>
  <si>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</si>
  <si>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</si>
  <si>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</si>
  <si>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</si>
  <si>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</si>
  <si>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</si>
  <si>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</si>
  <si>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</si>
  <si>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</si>
  <si>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</si>
  <si>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</si>
  <si>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</si>
  <si>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</si>
  <si>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</si>
  <si>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</si>
  <si>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</si>
  <si>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</si>
  <si>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</si>
  <si>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</si>
  <si>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</si>
  <si>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</si>
  <si>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</si>
  <si>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</si>
  <si>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</si>
  <si>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</si>
  <si>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</si>
  <si>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</si>
  <si>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</si>
  <si>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</si>
  <si>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</si>
  <si>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</si>
  <si>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</si>
  <si>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</si>
  <si>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</si>
  <si>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</si>
  <si>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</si>
  <si>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</si>
  <si>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</si>
  <si>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</si>
  <si>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</si>
  <si>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</si>
  <si>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</si>
  <si>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</si>
  <si>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</si>
  <si>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</si>
  <si>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</si>
  <si>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</si>
  <si>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</si>
  <si>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</si>
  <si>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</si>
  <si>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</si>
  <si>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</si>
  <si>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</si>
  <si>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</si>
  <si>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</si>
  <si>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</si>
  <si>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</si>
  <si>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</si>
  <si>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</si>
  <si>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</si>
  <si>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</si>
  <si>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</si>
  <si>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</si>
  <si>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</si>
  <si>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</si>
  <si>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</si>
  <si>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</si>
  <si>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</si>
  <si>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</si>
  <si>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</si>
  <si>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</si>
  <si>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</si>
  <si>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</si>
  <si>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</si>
  <si>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</si>
  <si>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</si>
  <si>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</si>
  <si>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</si>
  <si>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</si>
  <si>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</si>
  <si>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</si>
  <si>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</si>
  <si>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</si>
  <si>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</si>
  <si>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</si>
  <si>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</si>
  <si>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</si>
  <si>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</si>
  <si>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</si>
  <si>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</si>
  <si>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</si>
  <si>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</si>
  <si>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</si>
  <si>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</si>
  <si>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</si>
  <si>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</si>
  <si>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</si>
  <si>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</si>
  <si>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</si>
  <si>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</si>
  <si>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</si>
  <si>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</si>
  <si>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</si>
  <si>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</si>
  <si>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</si>
  <si>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</si>
  <si>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</si>
  <si>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</si>
  <si>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</si>
  <si>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</si>
  <si>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</si>
  <si>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</si>
  <si>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</si>
  <si>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</si>
  <si>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</si>
  <si>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</si>
  <si>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</si>
  <si>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</si>
  <si>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</si>
  <si>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</si>
  <si>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</si>
  <si>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</si>
  <si>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</si>
  <si>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</si>
  <si>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</si>
  <si>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</si>
  <si>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</si>
  <si>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</si>
  <si>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</si>
  <si>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</si>
  <si>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</si>
  <si>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</si>
  <si>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</si>
  <si>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</si>
  <si>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</si>
  <si>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</si>
  <si>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</si>
  <si>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</si>
  <si>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</si>
  <si>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</si>
  <si>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</si>
  <si>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</si>
  <si>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</si>
  <si>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</si>
  <si>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</si>
  <si>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</si>
  <si>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</si>
  <si>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</si>
  <si>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</si>
  <si>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</si>
  <si>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</si>
  <si>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</si>
  <si>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</si>
  <si>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</si>
  <si>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</si>
  <si>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</si>
  <si>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</si>
  <si>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</si>
  <si>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</si>
  <si>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</si>
  <si>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</si>
  <si>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</si>
  <si>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</si>
  <si>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</si>
  <si>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</si>
  <si>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</si>
  <si>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</si>
  <si>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</si>
  <si>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</si>
  <si>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</si>
  <si>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</si>
  <si>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</si>
  <si>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</si>
  <si>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</si>
  <si>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</si>
  <si>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</si>
  <si>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</si>
  <si>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</si>
  <si>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</si>
  <si>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</si>
  <si>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</si>
  <si>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</si>
  <si>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</si>
  <si>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</si>
  <si>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</si>
  <si>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</si>
  <si>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</si>
  <si>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</si>
  <si>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</si>
  <si>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</si>
  <si>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</si>
  <si>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</si>
  <si>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</si>
  <si>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</si>
  <si>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</si>
  <si>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</si>
  <si>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</si>
  <si>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</si>
  <si>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</si>
  <si>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</si>
  <si>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</si>
  <si>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</si>
  <si>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</si>
  <si>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</si>
  <si>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</si>
  <si>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</si>
  <si>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</si>
  <si>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</si>
  <si>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</si>
  <si>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</si>
  <si>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</si>
  <si>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</si>
  <si>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</si>
  <si>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</si>
  <si>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</si>
  <si>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</si>
  <si>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</si>
  <si>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</si>
  <si>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</si>
  <si>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</si>
  <si>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</si>
  <si>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</si>
  <si>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</si>
  <si>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</si>
  <si>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</si>
  <si>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</si>
  <si>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</si>
  <si>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</si>
  <si>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</si>
  <si>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</si>
  <si>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</si>
  <si>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</si>
  <si>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</si>
  <si>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</si>
  <si>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</si>
  <si>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</si>
  <si>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</si>
  <si>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</si>
  <si>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</si>
  <si>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</si>
  <si>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</si>
  <si>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</si>
  <si>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</si>
  <si>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</si>
  <si>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</si>
  <si>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</si>
  <si>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</si>
  <si>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</si>
  <si>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</si>
  <si>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</si>
  <si>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</si>
  <si>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</si>
  <si>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</si>
  <si>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</si>
  <si>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</si>
  <si>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</si>
  <si>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</si>
  <si>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</si>
  <si>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</si>
  <si>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</si>
  <si>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</si>
  <si>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</si>
  <si>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</si>
  <si>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</si>
  <si>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</si>
  <si>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</si>
  <si>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</si>
  <si>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</si>
  <si>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</si>
  <si>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</si>
  <si>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</si>
  <si>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</si>
  <si>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</si>
  <si>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</si>
  <si>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</si>
  <si>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</si>
  <si>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</si>
  <si>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</si>
  <si>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</si>
  <si>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</si>
  <si>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</si>
  <si>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</si>
  <si>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</si>
  <si>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</si>
  <si>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</si>
  <si>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</si>
  <si>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</si>
  <si>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</si>
  <si>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</si>
  <si>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</si>
  <si>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</si>
  <si>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</si>
  <si>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</si>
  <si>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</si>
  <si>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</si>
  <si>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</si>
  <si>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</si>
  <si>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</si>
  <si>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</si>
  <si>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</si>
  <si>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</si>
  <si>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</si>
  <si>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</si>
  <si>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</si>
  <si>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</si>
  <si>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</si>
  <si>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</si>
  <si>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</si>
  <si>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</si>
  <si>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</si>
  <si>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</si>
  <si>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</si>
  <si>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</si>
  <si>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</si>
  <si>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</si>
  <si>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</si>
  <si>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</si>
  <si>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</si>
  <si>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</si>
  <si>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</si>
  <si>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</si>
  <si>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</si>
  <si>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</si>
  <si>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</si>
  <si>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</si>
  <si>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</si>
  <si>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</si>
  <si>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</si>
  <si>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</si>
  <si>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</si>
  <si>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</si>
  <si>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</si>
  <si>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</si>
  <si>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</si>
  <si>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</si>
  <si>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</si>
  <si>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</si>
  <si>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</si>
  <si>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</si>
  <si>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</si>
  <si>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</si>
  <si>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</si>
  <si>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</si>
  <si>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</si>
  <si>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</si>
  <si>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</si>
  <si>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</si>
  <si>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</si>
  <si>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</si>
  <si>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</si>
  <si>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</si>
  <si>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</si>
  <si>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</si>
  <si>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</si>
  <si>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</si>
  <si>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</si>
  <si>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</si>
  <si>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</si>
  <si>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</si>
  <si>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</si>
  <si>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</si>
  <si>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</si>
  <si>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</si>
  <si>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</si>
  <si>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</si>
  <si>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</si>
  <si>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</si>
  <si>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</si>
  <si>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</si>
  <si>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</si>
  <si>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</si>
  <si>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</si>
  <si>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</si>
  <si>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</si>
  <si>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</si>
  <si>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</si>
  <si>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</si>
  <si>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</si>
  <si>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</si>
  <si>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</si>
  <si>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</si>
  <si>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</si>
  <si>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</si>
  <si>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</si>
  <si>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</si>
  <si>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</si>
  <si>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</si>
  <si>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</si>
  <si>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</si>
  <si>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</si>
  <si>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</si>
  <si>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</si>
  <si>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</si>
  <si>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</si>
  <si>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</si>
  <si>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</si>
  <si>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</si>
  <si>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</si>
  <si>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</si>
  <si>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</si>
  <si>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</si>
  <si>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</si>
  <si>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</si>
  <si>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</si>
  <si>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</si>
  <si>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</si>
  <si>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</si>
  <si>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</si>
  <si>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</si>
  <si>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</si>
  <si>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</si>
  <si>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</si>
  <si>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</si>
  <si>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</si>
  <si>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</si>
  <si>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</si>
  <si>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</si>
  <si>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</si>
  <si>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</si>
  <si>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</si>
  <si>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</si>
  <si>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</si>
  <si>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</si>
  <si>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</si>
  <si>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</si>
  <si>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</si>
  <si>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</si>
  <si>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</si>
  <si>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</si>
  <si>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</si>
  <si>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</si>
  <si>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</si>
  <si>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</si>
  <si>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</si>
  <si>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</si>
  <si>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</si>
  <si>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</si>
  <si>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</si>
  <si>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</si>
  <si>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</si>
  <si>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</si>
  <si>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</si>
  <si>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</si>
  <si>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</si>
  <si>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</si>
  <si>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</si>
  <si>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</si>
  <si>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</si>
  <si>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</si>
  <si>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</si>
  <si>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</si>
  <si>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</si>
  <si>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</si>
  <si>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</si>
  <si>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</si>
  <si>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</si>
  <si>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</si>
  <si>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</si>
  <si>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</si>
  <si>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</si>
  <si>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</si>
  <si>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</si>
  <si>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</si>
  <si>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</si>
  <si>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</si>
  <si>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</si>
  <si>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</si>
  <si>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</si>
  <si>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</si>
  <si>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</si>
  <si>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</si>
  <si>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</si>
  <si>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</si>
  <si>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</si>
  <si>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</si>
  <si>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</si>
  <si>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</si>
  <si>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</si>
  <si>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</si>
  <si>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</si>
  <si>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</si>
  <si>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</si>
  <si>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</si>
  <si>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</si>
  <si>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</si>
  <si>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</si>
  <si>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</si>
  <si>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</si>
  <si>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</si>
  <si>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</si>
  <si>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</si>
  <si>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</si>
  <si>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</si>
  <si>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</si>
  <si>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</si>
  <si>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</si>
  <si>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</si>
  <si>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</si>
  <si>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</si>
  <si>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</si>
  <si>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</si>
  <si>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</si>
  <si>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</si>
  <si>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</si>
  <si>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</si>
  <si>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</si>
  <si>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</si>
  <si>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</si>
  <si>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</si>
  <si>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</si>
  <si>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</si>
  <si>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</si>
  <si>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</si>
  <si>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</si>
  <si>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</si>
  <si>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</si>
  <si>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</si>
  <si>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</si>
  <si>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</si>
  <si>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</si>
  <si>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</si>
  <si>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</si>
  <si>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</si>
  <si>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</si>
  <si>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</si>
  <si>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</si>
  <si>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</si>
  <si>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</si>
  <si>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</si>
  <si>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</si>
  <si>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</si>
  <si>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</si>
  <si>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</si>
  <si>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</si>
  <si>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</si>
  <si>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</si>
  <si>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</si>
  <si>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</si>
  <si>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</si>
  <si>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</si>
  <si>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</si>
  <si>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</si>
  <si>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</si>
  <si>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</si>
  <si>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</si>
  <si>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</si>
  <si>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</si>
  <si>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</si>
  <si>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</si>
  <si>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</si>
  <si>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</si>
  <si>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</si>
  <si>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</si>
  <si>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</si>
  <si>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</si>
  <si>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</si>
  <si>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</si>
  <si>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</si>
  <si>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</si>
  <si>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</si>
  <si>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</si>
  <si>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</si>
  <si>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</si>
  <si>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</si>
  <si>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</si>
  <si>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</si>
  <si>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</si>
  <si>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</si>
  <si>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</si>
  <si>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</si>
  <si>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</si>
  <si>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</si>
  <si>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</si>
  <si>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</si>
  <si>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</si>
  <si>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</si>
  <si>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</si>
  <si>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</si>
  <si>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</si>
  <si>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</si>
  <si>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</si>
  <si>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</si>
  <si>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</si>
  <si>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</si>
  <si>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</si>
  <si>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</si>
  <si>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</si>
  <si>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</si>
  <si>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</si>
  <si>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</si>
  <si>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</si>
  <si>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</si>
  <si>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</si>
  <si>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</si>
  <si>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</si>
  <si>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</si>
  <si>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</si>
  <si>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</si>
  <si>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</si>
  <si>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</si>
  <si>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</si>
  <si>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</si>
  <si>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</si>
  <si>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</si>
  <si>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</si>
  <si>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</si>
  <si>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</si>
  <si>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</si>
  <si>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</si>
  <si>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</si>
  <si>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</si>
  <si>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</si>
  <si>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</si>
  <si>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</si>
  <si>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</si>
  <si>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</si>
  <si>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</si>
  <si>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</si>
  <si>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</si>
  <si>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</si>
  <si>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</si>
  <si>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</si>
  <si>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</si>
  <si>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</si>
  <si>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</si>
  <si>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</si>
  <si>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</si>
  <si>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</si>
  <si>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</si>
  <si>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</si>
  <si>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</si>
  <si>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</si>
  <si>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</si>
  <si>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</si>
  <si>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</si>
  <si>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</si>
  <si>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</si>
  <si>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</si>
  <si>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</si>
  <si>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</si>
  <si>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</si>
  <si>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</si>
  <si>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</si>
  <si>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</si>
  <si>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</si>
  <si>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</si>
  <si>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</si>
  <si>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</si>
  <si>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</si>
  <si>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</si>
  <si>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</si>
  <si>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</si>
  <si>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</si>
  <si>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</si>
  <si>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</si>
  <si>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</si>
  <si>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</si>
  <si>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</si>
  <si>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</si>
  <si>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</si>
  <si>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</si>
  <si>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</si>
  <si>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</si>
  <si>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</si>
  <si>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</si>
  <si>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</si>
  <si>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</si>
  <si>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</si>
  <si>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</si>
  <si>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</si>
  <si>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</si>
  <si>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</si>
  <si>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</si>
  <si>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</si>
  <si>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</si>
  <si>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</si>
  <si>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</si>
  <si>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</si>
  <si>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</si>
  <si>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</si>
  <si>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</si>
  <si>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</si>
  <si>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</si>
  <si>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</si>
  <si>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</si>
  <si>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</si>
  <si>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</si>
  <si>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</si>
  <si>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</si>
  <si>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</si>
  <si>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</si>
  <si>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</si>
  <si>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</si>
  <si>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</si>
  <si>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</si>
  <si>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</si>
  <si>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</si>
  <si>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</si>
  <si>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</si>
  <si>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</si>
  <si>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</si>
  <si>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</si>
  <si>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</si>
  <si>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</si>
  <si>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</si>
  <si>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</si>
  <si>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</si>
  <si>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</si>
  <si>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</si>
  <si>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</si>
  <si>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</si>
  <si>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</si>
  <si>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</si>
  <si>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</si>
  <si>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</si>
  <si>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</si>
  <si>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</si>
  <si>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</si>
  <si>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</si>
  <si>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</si>
  <si>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</si>
  <si>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</si>
  <si>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</si>
  <si>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</si>
  <si>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</si>
  <si>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</si>
  <si>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</si>
  <si>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</si>
  <si>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</si>
  <si>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</si>
  <si>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</si>
  <si>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</si>
  <si>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</si>
  <si>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</si>
  <si>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</si>
  <si>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</si>
  <si>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</si>
  <si>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</si>
  <si>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</si>
  <si>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</si>
  <si>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</si>
  <si>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</si>
  <si>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</si>
  <si>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</si>
  <si>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</si>
  <si>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</si>
  <si>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</si>
  <si>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</si>
  <si>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</si>
  <si>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</si>
  <si>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</si>
  <si>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</si>
  <si>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</si>
  <si>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</si>
  <si>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</si>
  <si>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</si>
  <si>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</si>
  <si>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</si>
  <si>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</si>
  <si>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</si>
  <si>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</si>
  <si>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</si>
  <si>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</si>
  <si>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</si>
  <si>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</si>
  <si>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</si>
  <si>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</si>
  <si>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</si>
  <si>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</si>
  <si>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</si>
  <si>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</si>
  <si>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</si>
  <si>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</si>
  <si>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</si>
  <si>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</si>
  <si>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</si>
  <si>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</si>
  <si>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</si>
  <si>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</si>
  <si>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</si>
  <si>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</si>
  <si>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</si>
  <si>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</si>
  <si>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</si>
  <si>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</si>
  <si>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</si>
  <si>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</si>
  <si>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</si>
  <si>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</si>
  <si>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</si>
  <si>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</si>
  <si>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</si>
  <si>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</si>
  <si>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</si>
  <si>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</si>
  <si>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</si>
  <si>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</si>
  <si>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</si>
  <si>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</si>
  <si>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</si>
  <si>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</si>
  <si>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</si>
  <si>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</si>
  <si>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</si>
  <si>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</si>
  <si>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</si>
  <si>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</si>
  <si>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</si>
  <si>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</si>
  <si>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</si>
  <si>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</si>
  <si>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</si>
  <si>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</si>
  <si>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</si>
  <si>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</si>
  <si>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</si>
  <si>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</si>
  <si>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</si>
  <si>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</si>
  <si>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</si>
  <si>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</si>
  <si>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</si>
  <si>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</si>
  <si>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</si>
  <si>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</si>
  <si>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</si>
  <si>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</si>
  <si>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</si>
  <si>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</si>
  <si>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</si>
  <si>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</si>
  <si>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</si>
  <si>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</si>
  <si>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</si>
  <si>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</si>
  <si>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</si>
  <si>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</si>
  <si>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</si>
  <si>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</si>
  <si>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</si>
  <si>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</si>
  <si>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</si>
  <si>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</si>
  <si>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</si>
  <si>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</si>
  <si>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</si>
  <si>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</si>
  <si>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</si>
  <si>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</si>
  <si>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</si>
  <si>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</si>
  <si>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</si>
  <si>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</si>
  <si>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</si>
  <si>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</si>
  <si>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</si>
  <si>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</si>
  <si>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</si>
  <si>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</si>
  <si>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</si>
  <si>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</si>
  <si>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</si>
  <si>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</si>
  <si>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</si>
  <si>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</si>
  <si>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</si>
  <si>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</si>
  <si>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</si>
  <si>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</si>
  <si>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</si>
  <si>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</si>
  <si>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</si>
  <si>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</si>
  <si>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</si>
  <si>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</si>
  <si>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</si>
  <si>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</si>
  <si>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</si>
  <si>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</si>
  <si>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</si>
  <si>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</si>
  <si>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</si>
  <si>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</si>
  <si>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</si>
  <si>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</si>
  <si>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</si>
  <si>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</si>
  <si>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</si>
  <si>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</si>
  <si>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</si>
  <si>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</si>
  <si>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</si>
  <si>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</si>
  <si>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</si>
  <si>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</si>
  <si>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</si>
  <si>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</si>
  <si>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</si>
  <si>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</si>
  <si>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</si>
  <si>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</si>
  <si>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</si>
  <si>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</si>
  <si>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</si>
  <si>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</si>
  <si>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</si>
  <si>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</si>
  <si>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</si>
  <si>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</si>
  <si>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</si>
  <si>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</si>
  <si>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</si>
  <si>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</si>
  <si>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</si>
  <si>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</si>
  <si>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</si>
  <si>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</si>
  <si>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</si>
  <si>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</si>
  <si>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</si>
  <si>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</si>
  <si>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</si>
  <si>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</si>
  <si>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</si>
  <si>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</si>
  <si>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</si>
  <si>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</si>
  <si>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</si>
  <si>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</si>
  <si>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</si>
  <si>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</si>
  <si>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</si>
  <si>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</si>
  <si>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</si>
  <si>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</si>
  <si>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</si>
  <si>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</si>
  <si>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</si>
  <si>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</si>
  <si>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</si>
  <si>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</si>
  <si>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</si>
  <si>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</si>
  <si>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</si>
  <si>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</si>
  <si>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</si>
  <si>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</si>
  <si>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</si>
  <si>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</si>
  <si>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</si>
  <si>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</si>
  <si>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</si>
  <si>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</si>
  <si>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</si>
  <si>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</si>
  <si>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</si>
  <si>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</si>
  <si>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</si>
  <si>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</si>
  <si>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</si>
  <si>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</si>
  <si>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</si>
  <si>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</si>
  <si>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</si>
  <si>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</si>
  <si>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</si>
  <si>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</si>
  <si>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</si>
  <si>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</si>
  <si>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</si>
  <si>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</si>
  <si>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</si>
  <si>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</si>
  <si>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</si>
  <si>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</si>
  <si>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</si>
  <si>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</si>
  <si>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</si>
  <si>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</si>
  <si>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</si>
  <si>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</si>
  <si>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</si>
  <si>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</si>
  <si>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</si>
  <si>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</si>
  <si>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</si>
  <si>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</si>
  <si>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</si>
  <si>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</si>
  <si>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</si>
  <si>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</si>
  <si>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</si>
  <si>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</si>
  <si>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</si>
  <si>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</si>
  <si>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</si>
  <si>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</si>
  <si>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</si>
  <si>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</si>
  <si>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</si>
  <si>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</si>
  <si>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</si>
  <si>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</si>
  <si>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</si>
  <si>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</si>
  <si>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</si>
  <si>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</si>
  <si>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</si>
  <si>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</si>
  <si>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</si>
  <si>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</si>
  <si>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</si>
  <si>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</si>
  <si>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</si>
  <si>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</si>
  <si>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</si>
  <si>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</si>
  <si>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</si>
  <si>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</si>
  <si>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</si>
  <si>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</si>
  <si>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</si>
  <si>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</si>
  <si>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</si>
  <si>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</si>
  <si>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</si>
  <si>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</si>
  <si>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</si>
  <si>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</si>
  <si>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</si>
  <si>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</si>
  <si>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</si>
  <si>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</si>
  <si>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</si>
  <si>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</si>
  <si>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</si>
  <si>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</si>
  <si>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</si>
  <si>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</si>
  <si>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</si>
  <si>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</si>
  <si>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</si>
  <si>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</si>
  <si>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</si>
  <si>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</si>
  <si>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</si>
  <si>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</si>
  <si>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</si>
  <si>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</si>
  <si>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</si>
  <si>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</si>
  <si>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</si>
  <si>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</si>
  <si>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</si>
  <si>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</si>
  <si>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</si>
  <si>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</si>
  <si>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</si>
  <si>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</si>
  <si>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</si>
  <si>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</si>
  <si>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</si>
  <si>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</si>
  <si>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</si>
  <si>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</si>
  <si>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</si>
  <si>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</si>
  <si>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</si>
  <si>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</si>
  <si>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</si>
  <si>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</si>
  <si>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</si>
  <si>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</si>
  <si>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</si>
  <si>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</si>
  <si>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</si>
  <si>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</si>
  <si>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</si>
  <si>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</si>
  <si>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</si>
  <si>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</si>
  <si>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</si>
  <si>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</si>
  <si>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</si>
  <si>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</si>
  <si>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</si>
  <si>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</si>
  <si>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</si>
  <si>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</si>
  <si>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</si>
  <si>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</si>
  <si>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</si>
  <si>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</si>
  <si>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</si>
  <si>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</si>
  <si>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</si>
  <si>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</si>
  <si>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</si>
  <si>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</si>
  <si>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</si>
  <si>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</si>
  <si>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</si>
  <si>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</si>
  <si>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</si>
  <si>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</si>
  <si>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</si>
  <si>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</si>
  <si>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</si>
  <si>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</si>
  <si>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</si>
  <si>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</si>
  <si>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</si>
  <si>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</si>
  <si>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</si>
  <si>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</si>
  <si>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</si>
  <si>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</si>
  <si>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</si>
  <si>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</si>
  <si>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</si>
  <si>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</si>
  <si>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</si>
  <si>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</si>
  <si>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</si>
  <si>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</si>
  <si>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</si>
  <si>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</si>
  <si>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</si>
  <si>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</si>
  <si>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</si>
  <si>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</si>
  <si>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</si>
  <si>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</si>
  <si>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</si>
  <si>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</si>
  <si>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</si>
  <si>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</si>
  <si>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</si>
  <si>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</si>
  <si>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</si>
  <si>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</si>
  <si>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</si>
  <si>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</si>
  <si>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</si>
  <si>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</si>
  <si>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</si>
  <si>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</si>
  <si>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</si>
  <si>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</si>
  <si>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</si>
  <si>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</si>
  <si>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</si>
  <si>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</si>
  <si>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</si>
  <si>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</si>
  <si>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</si>
  <si>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</si>
  <si>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</si>
  <si>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</si>
  <si>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</si>
  <si>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</si>
  <si>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</si>
  <si>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</si>
  <si>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</si>
  <si>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</si>
  <si>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</si>
  <si>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</si>
  <si>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</si>
  <si>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</si>
  <si>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</si>
  <si>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</si>
  <si>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</si>
  <si>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</si>
  <si>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</si>
  <si>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</si>
  <si>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</si>
  <si>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</si>
  <si>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</si>
  <si>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</si>
  <si>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</si>
  <si>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</si>
  <si>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</si>
  <si>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</si>
  <si>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</si>
  <si>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</si>
  <si>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</si>
  <si>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</si>
  <si>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</si>
  <si>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</si>
  <si>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</si>
  <si>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</si>
  <si>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</si>
  <si>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</si>
  <si>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</si>
  <si>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</si>
  <si>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</si>
  <si>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</si>
  <si>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</si>
  <si>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</si>
  <si>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</si>
  <si>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</si>
  <si>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</si>
  <si>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</si>
  <si>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</si>
  <si>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</si>
  <si>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</si>
  <si>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</si>
  <si>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</si>
  <si>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</si>
  <si>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</si>
  <si>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</si>
  <si>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</si>
  <si>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</si>
  <si>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</si>
  <si>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</si>
  <si>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</si>
  <si>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</si>
  <si>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</si>
  <si>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</si>
  <si>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</si>
  <si>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</si>
  <si>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</si>
  <si>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</si>
  <si>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</si>
  <si>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</si>
  <si>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</si>
  <si>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</si>
  <si>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</si>
  <si>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</si>
  <si>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</si>
  <si>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</si>
  <si>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</si>
  <si>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</si>
  <si>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</si>
  <si>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</si>
  <si>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</si>
  <si>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</si>
  <si>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</si>
  <si>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</si>
  <si>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</si>
  <si>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</si>
  <si>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</si>
  <si>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</si>
  <si>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</si>
  <si>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</si>
  <si>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</si>
  <si>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</si>
  <si>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</si>
  <si>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</si>
  <si>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</si>
  <si>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</si>
  <si>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</si>
  <si>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</si>
  <si>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</si>
  <si>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</si>
  <si>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</si>
  <si>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</si>
  <si>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</si>
  <si>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</si>
  <si>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</si>
  <si>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</si>
  <si>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</si>
  <si>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</si>
  <si>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</si>
  <si>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</si>
  <si>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</si>
  <si>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</si>
  <si>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</si>
  <si>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</si>
  <si>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</si>
  <si>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</si>
  <si>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</si>
  <si>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</si>
  <si>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</si>
  <si>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</si>
  <si>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</si>
  <si>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</si>
  <si>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</si>
  <si>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</si>
  <si>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</si>
  <si>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</si>
  <si>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</si>
  <si>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</si>
  <si>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</si>
  <si>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</si>
  <si>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</si>
  <si>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</si>
  <si>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</si>
  <si>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</si>
  <si>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</si>
  <si>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</si>
  <si>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</si>
  <si>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</si>
  <si>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</si>
  <si>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</si>
  <si>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</si>
  <si>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</si>
  <si>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</si>
  <si>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</si>
  <si>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</si>
  <si>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</si>
  <si>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</si>
  <si>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</si>
  <si>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</si>
  <si>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</si>
  <si>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</si>
  <si>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</si>
  <si>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</si>
  <si>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</si>
  <si>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</si>
  <si>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</si>
  <si>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</si>
  <si>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</si>
  <si>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</si>
  <si>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</si>
  <si>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</si>
  <si>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</si>
  <si>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</si>
  <si>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</si>
  <si>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</si>
  <si>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</si>
  <si>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</si>
  <si>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</si>
  <si>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</si>
  <si>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</si>
  <si>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</si>
  <si>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</si>
  <si>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</si>
  <si>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</si>
  <si>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</si>
  <si>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</si>
  <si>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</si>
  <si>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</si>
  <si>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</si>
  <si>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</si>
  <si>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</si>
  <si>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</si>
  <si>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</si>
  <si>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</si>
  <si>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</si>
  <si>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</si>
  <si>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</si>
  <si>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</si>
  <si>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</si>
  <si>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</si>
  <si>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</si>
  <si>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</si>
  <si>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</si>
  <si>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</si>
  <si>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</si>
  <si>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</si>
  <si>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</si>
  <si>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</si>
  <si>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</si>
  <si>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</si>
  <si>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</si>
  <si>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</si>
  <si>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</si>
  <si>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</si>
  <si>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</si>
  <si>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</si>
  <si>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</si>
  <si>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</si>
  <si>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</si>
  <si>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</si>
  <si>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</si>
  <si>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</si>
  <si>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</si>
  <si>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</si>
  <si>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</si>
  <si>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</si>
  <si>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</si>
  <si>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</si>
  <si>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</si>
  <si>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</si>
  <si>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</si>
  <si>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</si>
  <si>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</si>
  <si>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</si>
  <si>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</si>
  <si>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</si>
  <si>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</si>
  <si>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</si>
  <si>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</si>
  <si>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</si>
  <si>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</si>
  <si>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</si>
  <si>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</si>
  <si>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</si>
  <si>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</si>
  <si>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</si>
  <si>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</si>
  <si>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</si>
  <si>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</si>
  <si>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</si>
  <si>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</si>
  <si>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</si>
  <si>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</si>
  <si>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</si>
  <si>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</si>
  <si>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</si>
  <si>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</si>
  <si>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</si>
  <si>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</si>
  <si>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</si>
  <si>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</si>
  <si>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</si>
  <si>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</si>
  <si>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</si>
  <si>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</si>
  <si>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</si>
  <si>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</si>
  <si>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</si>
  <si>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</si>
  <si>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</si>
  <si>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</si>
  <si>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</si>
  <si>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</si>
  <si>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</si>
  <si>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</si>
  <si>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</si>
  <si>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</si>
  <si>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</si>
  <si>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</si>
  <si>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</si>
  <si>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</si>
  <si>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</si>
  <si>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</si>
  <si>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</si>
  <si>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</si>
  <si>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</si>
  <si>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</si>
  <si>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</si>
  <si>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</si>
  <si>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</si>
  <si>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</si>
  <si>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</si>
  <si>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</si>
  <si>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</si>
  <si>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</si>
  <si>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</si>
  <si>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</si>
  <si>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</si>
  <si>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</si>
  <si>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</si>
  <si>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</si>
  <si>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</si>
  <si>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</si>
  <si>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</si>
  <si>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</si>
  <si>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</si>
  <si>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</si>
  <si>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</si>
  <si>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</si>
  <si>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</si>
  <si>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</si>
  <si>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</si>
  <si>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</si>
  <si>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</si>
  <si>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</si>
  <si>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</si>
  <si>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</si>
  <si>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</si>
  <si>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</si>
  <si>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</si>
  <si>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</si>
  <si>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</si>
  <si>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</si>
  <si>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</si>
  <si>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</si>
  <si>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</si>
  <si>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</si>
  <si>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</si>
  <si>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</si>
  <si>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</si>
  <si>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</si>
  <si>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</si>
  <si>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</si>
  <si>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</si>
  <si>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</si>
  <si>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</si>
  <si>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</si>
  <si>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</si>
  <si>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</si>
  <si>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</si>
  <si>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</si>
  <si>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</si>
  <si>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</si>
  <si>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</si>
  <si>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</si>
  <si>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</si>
  <si>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</si>
  <si>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</si>
  <si>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</si>
  <si>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</si>
  <si>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</si>
  <si>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</si>
  <si>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</si>
  <si>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</si>
  <si>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</si>
  <si>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</si>
  <si>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</si>
  <si>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</si>
  <si>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</si>
  <si>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</si>
  <si>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</si>
  <si>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</si>
  <si>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</si>
  <si>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</si>
  <si>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</si>
  <si>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</si>
  <si>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</si>
  <si>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</si>
  <si>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</si>
  <si>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</si>
  <si>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</si>
  <si>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</si>
  <si>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</si>
  <si>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</si>
  <si>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</si>
  <si>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</si>
  <si>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</si>
  <si>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</si>
  <si>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</si>
  <si>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</si>
  <si>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</si>
  <si>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</si>
  <si>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</si>
  <si>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</si>
  <si>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</si>
  <si>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</si>
  <si>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</si>
  <si>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</si>
  <si>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</si>
  <si>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</si>
  <si>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</si>
  <si>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</si>
  <si>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</si>
  <si>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</si>
  <si>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</si>
  <si>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</si>
  <si>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</si>
  <si>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</si>
  <si>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</si>
  <si>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</si>
  <si>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</si>
  <si>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</si>
  <si>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</si>
  <si>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</si>
  <si>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</si>
  <si>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</si>
  <si>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</si>
  <si>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</si>
  <si>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</si>
  <si>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</si>
  <si>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</si>
  <si>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</si>
  <si>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</si>
  <si>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</si>
  <si>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</si>
  <si>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</si>
  <si>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</si>
  <si>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</si>
  <si>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</si>
  <si>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</si>
  <si>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</si>
  <si>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</si>
  <si>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</si>
  <si>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</si>
  <si>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</si>
  <si>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</si>
  <si>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</si>
  <si>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</si>
  <si>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</si>
  <si>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</si>
  <si>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</si>
  <si>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</si>
  <si>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</si>
  <si>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</si>
  <si>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</si>
  <si>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</si>
  <si>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</si>
  <si>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</si>
  <si>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</si>
  <si>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</si>
  <si>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</si>
  <si>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</si>
  <si>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</si>
  <si>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</si>
  <si>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</si>
  <si>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</si>
  <si>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</si>
  <si>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</si>
  <si>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</si>
  <si>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</si>
  <si>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</si>
  <si>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</si>
  <si>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</si>
  <si>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</si>
  <si>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</si>
  <si>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</si>
  <si>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</si>
  <si>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</si>
  <si>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</si>
  <si>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</si>
  <si>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</si>
  <si>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</si>
  <si>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</si>
  <si>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</si>
  <si>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</si>
  <si>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</si>
  <si>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</si>
  <si>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</si>
  <si>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</si>
  <si>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</si>
  <si>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</si>
  <si>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</si>
  <si>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</si>
  <si>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</si>
  <si>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</si>
  <si>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</si>
  <si>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</si>
  <si>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</si>
  <si>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</si>
  <si>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</si>
  <si>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</si>
  <si>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</si>
  <si>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</si>
  <si>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</si>
  <si>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</si>
  <si>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</si>
  <si>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</si>
  <si>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</si>
  <si>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</si>
  <si>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</si>
  <si>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</si>
  <si>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</si>
  <si>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</si>
  <si>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</si>
  <si>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</si>
  <si>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</si>
  <si>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</si>
  <si>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</si>
  <si>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</si>
  <si>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</si>
  <si>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</si>
  <si>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</si>
  <si>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</si>
  <si>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</si>
  <si>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</si>
  <si>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</si>
  <si>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</si>
  <si>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</si>
  <si>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</si>
  <si>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</si>
  <si>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</si>
  <si>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</si>
  <si>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</si>
  <si>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</si>
  <si>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</si>
  <si>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</si>
  <si>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</si>
  <si>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</si>
  <si>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</si>
  <si>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</si>
  <si>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</si>
  <si>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</si>
  <si>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</si>
  <si>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</si>
  <si>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</si>
  <si>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</si>
  <si>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</si>
  <si>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</si>
  <si>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</si>
  <si>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</si>
  <si>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</si>
  <si>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</si>
  <si>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</si>
  <si>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</si>
  <si>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</si>
  <si>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</si>
  <si>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</si>
  <si>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</si>
  <si>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</si>
  <si>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</si>
  <si>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</si>
  <si>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</si>
  <si>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</si>
  <si>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</si>
  <si>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</si>
  <si>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</si>
  <si>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</si>
  <si>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</si>
  <si>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</si>
  <si>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</si>
  <si>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</si>
  <si>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</si>
  <si>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</si>
  <si>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</si>
  <si>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</si>
  <si>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</si>
  <si>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</si>
  <si>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</si>
  <si>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</si>
  <si>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</si>
  <si>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</si>
  <si>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</si>
  <si>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</si>
  <si>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</si>
  <si>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</si>
  <si>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</si>
  <si>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</si>
  <si>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</si>
  <si>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</si>
  <si>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</si>
  <si>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</si>
  <si>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</si>
  <si>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</si>
  <si>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</si>
  <si>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</si>
  <si>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</si>
  <si>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</si>
  <si>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</si>
  <si>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</si>
  <si>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</si>
  <si>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</si>
  <si>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</si>
  <si>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</si>
  <si>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</si>
  <si>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</si>
  <si>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</si>
  <si>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</si>
  <si>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</si>
  <si>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</si>
  <si>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</si>
  <si>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</si>
  <si>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</si>
  <si>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</si>
  <si>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</si>
  <si>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</si>
  <si>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</si>
  <si>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</si>
  <si>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</si>
  <si>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</si>
  <si>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</si>
  <si>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</si>
  <si>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</si>
  <si>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</si>
  <si>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</si>
  <si>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</si>
  <si>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</si>
  <si>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</si>
  <si>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</si>
  <si>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</si>
  <si>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</si>
  <si>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</si>
  <si>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</si>
  <si>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</si>
  <si>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</si>
  <si>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</si>
  <si>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</si>
  <si>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</si>
  <si>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</si>
  <si>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</si>
  <si>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</si>
  <si>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</si>
  <si>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</si>
  <si>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</si>
  <si>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</si>
  <si>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</si>
  <si>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</si>
  <si>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</si>
  <si>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</si>
  <si>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</si>
  <si>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</si>
  <si>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</si>
  <si>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</si>
  <si>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</si>
  <si>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</si>
  <si>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</si>
  <si>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</si>
  <si>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</si>
  <si>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</si>
  <si>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</si>
  <si>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</si>
  <si>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</si>
  <si>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</si>
  <si>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</si>
  <si>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</si>
  <si>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</si>
  <si>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</si>
  <si>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</si>
  <si>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</si>
  <si>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</si>
  <si>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</si>
  <si>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</si>
  <si>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</si>
  <si>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</si>
  <si>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</si>
  <si>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</si>
  <si>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</si>
  <si>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</si>
  <si>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</si>
  <si>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</si>
  <si>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</si>
  <si>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</si>
  <si>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</si>
  <si>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</si>
  <si>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</si>
  <si>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</si>
  <si>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</si>
  <si>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</si>
  <si>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</si>
  <si>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</si>
  <si>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</si>
  <si>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</si>
  <si>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</si>
  <si>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</si>
  <si>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</si>
  <si>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</si>
  <si>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</si>
  <si>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</si>
  <si>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</si>
  <si>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</si>
  <si>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</si>
  <si>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</si>
  <si>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</si>
  <si>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</si>
  <si>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</si>
  <si>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</si>
  <si>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</si>
  <si>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</si>
  <si>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</si>
  <si>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</si>
  <si>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</si>
  <si>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</si>
  <si>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</si>
  <si>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</si>
  <si>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</si>
  <si>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</si>
  <si>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</si>
  <si>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</si>
  <si>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</si>
  <si>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</si>
  <si>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</si>
  <si>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</si>
  <si>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</si>
  <si>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</si>
  <si>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</si>
  <si>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</si>
  <si>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</si>
  <si>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</si>
  <si>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</si>
  <si>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</si>
  <si>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</si>
  <si>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</si>
  <si>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</si>
  <si>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</si>
  <si>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</si>
  <si>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</si>
  <si>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</si>
  <si>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</si>
  <si>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</si>
  <si>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</si>
  <si>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</si>
  <si>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</si>
  <si>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</si>
  <si>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</si>
  <si>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</si>
  <si>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</si>
  <si>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</si>
  <si>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</si>
  <si>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</si>
  <si>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</si>
  <si>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</si>
  <si>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</si>
  <si>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</si>
  <si>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</si>
  <si>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</si>
  <si>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</si>
  <si>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</si>
  <si>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</si>
  <si>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</si>
  <si>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</si>
  <si>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</si>
  <si>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</si>
  <si>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</si>
  <si>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</si>
  <si>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</si>
  <si>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</si>
  <si>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</si>
  <si>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</si>
  <si>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</si>
  <si>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</si>
  <si>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</si>
  <si>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</si>
  <si>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</si>
  <si>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</si>
  <si>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</si>
  <si>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</si>
  <si>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</si>
  <si>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</si>
  <si>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</si>
  <si>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</si>
  <si>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</si>
  <si>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</si>
  <si>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</si>
  <si>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</si>
  <si>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</si>
  <si>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</si>
  <si>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</si>
  <si>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</si>
  <si>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</si>
  <si>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</si>
  <si>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</si>
  <si>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</si>
  <si>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</si>
  <si>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</si>
  <si>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</si>
  <si>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</si>
  <si>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</si>
  <si>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</si>
  <si>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</si>
  <si>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</si>
  <si>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</si>
  <si>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</si>
  <si>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</si>
  <si>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</si>
  <si>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</si>
  <si>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</si>
  <si>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</si>
  <si>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</si>
  <si>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</si>
  <si>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</si>
  <si>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</si>
  <si>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</si>
  <si>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</si>
  <si>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</si>
  <si>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</si>
  <si>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</si>
  <si>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</si>
  <si>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</si>
  <si>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</si>
  <si>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</si>
  <si>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</si>
  <si>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</si>
  <si>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</si>
  <si>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</si>
  <si>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</si>
  <si>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</si>
  <si>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</si>
  <si>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</si>
  <si>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</si>
  <si>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</si>
  <si>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</si>
  <si>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</si>
  <si>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</si>
  <si>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</si>
  <si>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</si>
  <si>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</si>
  <si>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</si>
  <si>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</si>
  <si>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</si>
  <si>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</si>
  <si>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</si>
  <si>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</si>
  <si>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</si>
  <si>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</si>
  <si>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</si>
  <si>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</si>
  <si>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</si>
  <si>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</si>
  <si>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</si>
  <si>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</si>
  <si>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</si>
  <si>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</si>
  <si>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</si>
  <si>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</si>
  <si>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</si>
  <si>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</si>
  <si>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</si>
  <si>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</si>
  <si>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</si>
  <si>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</si>
  <si>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</si>
  <si>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</si>
  <si>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</si>
  <si>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</si>
  <si>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</si>
  <si>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</si>
  <si>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</si>
  <si>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</si>
  <si>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</si>
  <si>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</si>
  <si>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</si>
  <si>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</si>
  <si>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</si>
  <si>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</si>
  <si>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</si>
  <si>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</si>
  <si>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</si>
  <si>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</si>
  <si>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</si>
  <si>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</si>
  <si>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</si>
  <si>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</si>
  <si>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</si>
  <si>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</si>
  <si>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</si>
  <si>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</si>
  <si>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</si>
  <si>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</si>
  <si>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</si>
  <si>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</si>
  <si>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</si>
  <si>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</si>
  <si>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</si>
  <si>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</si>
  <si>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</si>
  <si>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</si>
  <si>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</si>
  <si>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</si>
  <si>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</si>
  <si>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</si>
  <si>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</si>
  <si>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</si>
  <si>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</si>
  <si>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</si>
  <si>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</si>
  <si>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</si>
  <si>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</si>
  <si>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</si>
  <si>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</si>
  <si>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</si>
  <si>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</si>
  <si>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</si>
  <si>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</si>
  <si>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</si>
  <si>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</si>
  <si>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</si>
  <si>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</si>
  <si>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</si>
  <si>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</si>
  <si>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</si>
  <si>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</si>
  <si>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</si>
  <si>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</si>
  <si>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</si>
  <si>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</si>
  <si>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</si>
  <si>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</si>
  <si>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</si>
  <si>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</si>
  <si>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</si>
  <si>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</si>
  <si>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</si>
  <si>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</si>
  <si>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</si>
  <si>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</si>
  <si>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</si>
  <si>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</si>
  <si>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</si>
  <si>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</si>
  <si>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</si>
  <si>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</si>
  <si>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</si>
  <si>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</si>
  <si>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</si>
  <si>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</si>
  <si>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</si>
  <si>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</si>
  <si>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</si>
  <si>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</si>
  <si>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</si>
  <si>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</si>
  <si>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</si>
  <si>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</si>
  <si>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</si>
  <si>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</si>
  <si>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</si>
  <si>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</si>
  <si>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</si>
  <si>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</si>
  <si>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</si>
  <si>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</si>
  <si>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</si>
  <si>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</si>
  <si>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</si>
  <si>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</si>
  <si>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</si>
  <si>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</si>
  <si>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</si>
  <si>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</si>
  <si>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</si>
  <si>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</si>
  <si>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</si>
  <si>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</si>
  <si>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</si>
  <si>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</si>
  <si>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</si>
  <si>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</si>
  <si>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</si>
  <si>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</si>
  <si>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</si>
  <si>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</si>
  <si>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</si>
  <si>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</si>
  <si>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</si>
  <si>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</si>
  <si>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</si>
  <si>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</si>
  <si>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</si>
  <si>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</si>
  <si>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</si>
  <si>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</si>
  <si>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</si>
  <si>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</si>
  <si>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</si>
  <si>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</si>
  <si>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</si>
  <si>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</si>
  <si>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</si>
  <si>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</si>
  <si>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</si>
  <si>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</si>
  <si>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</si>
  <si>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</si>
  <si>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</si>
  <si>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</si>
  <si>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</si>
  <si>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</si>
  <si>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</si>
  <si>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</si>
  <si>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</si>
  <si>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</si>
  <si>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</si>
  <si>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</si>
  <si>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</si>
  <si>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</si>
  <si>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</si>
  <si>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</si>
  <si>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</si>
  <si>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</si>
  <si>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</si>
  <si>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</si>
  <si>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</si>
  <si>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</si>
  <si>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</si>
  <si>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</si>
  <si>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</si>
  <si>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</si>
  <si>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</si>
  <si>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</si>
  <si>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</si>
  <si>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</si>
  <si>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</si>
  <si>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</si>
  <si>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</si>
  <si>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</si>
  <si>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</si>
  <si>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</si>
  <si>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</si>
  <si>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</si>
  <si>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</si>
  <si>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</si>
  <si>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</si>
  <si>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</si>
  <si>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</si>
  <si>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</si>
  <si>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</si>
  <si>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</si>
  <si>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</si>
  <si>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</si>
  <si>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</si>
  <si>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</si>
  <si>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</si>
  <si>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</si>
  <si>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</si>
  <si>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</si>
  <si>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</si>
  <si>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</si>
  <si>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</si>
  <si>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</si>
  <si>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</si>
  <si>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</si>
  <si>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</si>
  <si>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</si>
  <si>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</si>
  <si>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</si>
  <si>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</si>
  <si>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</si>
  <si>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</si>
  <si>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</si>
  <si>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</si>
  <si>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</si>
  <si>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</si>
  <si>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</si>
  <si>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</si>
  <si>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</si>
  <si>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</si>
  <si>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</si>
  <si>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</si>
  <si>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</si>
  <si>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</si>
  <si>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</si>
  <si>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</si>
  <si>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</si>
  <si>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</si>
  <si>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</si>
  <si>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</si>
  <si>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</si>
  <si>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</si>
  <si>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</si>
  <si>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</si>
  <si>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</si>
  <si>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</si>
  <si>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</si>
  <si>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</si>
  <si>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</si>
  <si>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</si>
  <si>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</si>
  <si>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</si>
  <si>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</si>
  <si>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</si>
  <si>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</si>
  <si>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</si>
  <si>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</si>
  <si>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</si>
  <si>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</si>
  <si>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</si>
  <si>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</si>
  <si>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</si>
  <si>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</si>
  <si>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</si>
  <si>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</si>
  <si>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</si>
  <si>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</si>
  <si>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</si>
  <si>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</si>
  <si>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</si>
  <si>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</si>
  <si>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</si>
  <si>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</si>
  <si>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</si>
  <si>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</si>
  <si>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</si>
  <si>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</si>
  <si>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</si>
  <si>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</si>
  <si>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</si>
  <si>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</si>
  <si>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</si>
  <si>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</si>
  <si>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</si>
  <si>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</si>
  <si>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</si>
  <si>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</si>
  <si>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</si>
  <si>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</si>
  <si>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</si>
  <si>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</si>
  <si>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</si>
  <si>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</si>
  <si>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</si>
  <si>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</si>
  <si>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</si>
  <si>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</si>
  <si>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</si>
  <si>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</si>
  <si>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</si>
  <si>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</si>
  <si>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</si>
  <si>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</si>
  <si>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</si>
  <si>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</si>
  <si>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</si>
  <si>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</si>
  <si>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</si>
  <si>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</si>
  <si>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</si>
  <si>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</si>
  <si>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</si>
  <si>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</si>
  <si>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</si>
  <si>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</si>
  <si>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</si>
  <si>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</si>
  <si>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</si>
  <si>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</si>
  <si>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</si>
  <si>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</si>
  <si>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</si>
  <si>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</si>
  <si>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</si>
  <si>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</si>
  <si>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</si>
  <si>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</si>
  <si>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</si>
  <si>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</si>
  <si>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</si>
  <si>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</si>
  <si>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</si>
  <si>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</si>
  <si>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</si>
  <si>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</si>
  <si>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</si>
  <si>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</si>
  <si>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</si>
  <si>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</si>
  <si>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</si>
  <si>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</si>
  <si>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</si>
  <si>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</si>
  <si>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</si>
  <si>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</si>
  <si>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</si>
  <si>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</si>
  <si>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</si>
  <si>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</si>
  <si>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</si>
  <si>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</si>
  <si>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</si>
  <si>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</si>
  <si>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</si>
  <si>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</si>
  <si>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</si>
  <si>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</si>
  <si>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</si>
  <si>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</si>
  <si>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</si>
  <si>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</si>
  <si>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</si>
  <si>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</si>
  <si>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</si>
  <si>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</si>
  <si>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</si>
  <si>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</si>
  <si>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</si>
  <si>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</si>
  <si>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</si>
  <si>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</si>
  <si>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</si>
  <si>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</si>
  <si>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</si>
  <si>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</si>
  <si>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</si>
  <si>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</si>
  <si>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</si>
  <si>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</si>
  <si>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</si>
  <si>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</si>
  <si>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</si>
  <si>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</si>
  <si>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</si>
  <si>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</si>
  <si>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</si>
  <si>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</si>
  <si>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</si>
  <si>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</si>
  <si>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</si>
  <si>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</si>
  <si>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</si>
  <si>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</si>
  <si>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</si>
  <si>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</si>
  <si>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</si>
  <si>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</si>
  <si>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</si>
  <si>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</si>
  <si>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</si>
  <si>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</si>
  <si>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</si>
  <si>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</si>
  <si>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</si>
  <si>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</si>
  <si>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</si>
  <si>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</si>
  <si>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</si>
  <si>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</si>
  <si>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</si>
  <si>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</si>
  <si>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</si>
  <si>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</si>
  <si>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</si>
  <si>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</si>
  <si>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</si>
  <si>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</si>
  <si>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</si>
  <si>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</si>
  <si>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</si>
  <si>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</si>
  <si>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</si>
  <si>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</si>
  <si>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</si>
  <si>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</si>
  <si>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</si>
  <si>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</si>
  <si>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</si>
  <si>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</si>
  <si>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</si>
  <si>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</si>
  <si>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</si>
  <si>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</si>
  <si>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</si>
  <si>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</si>
  <si>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</si>
  <si>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</si>
  <si>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</si>
  <si>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</si>
  <si>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</si>
  <si>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</si>
  <si>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</si>
  <si>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</si>
  <si>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</si>
  <si>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</si>
  <si>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</si>
  <si>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</si>
  <si>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</si>
  <si>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</si>
  <si>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</si>
  <si>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</si>
  <si>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</si>
  <si>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</si>
  <si>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</si>
  <si>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</si>
  <si>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</si>
  <si>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</si>
  <si>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</si>
  <si>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</si>
  <si>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</si>
  <si>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</si>
  <si>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</si>
  <si>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</si>
  <si>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</si>
  <si>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</si>
  <si>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</si>
  <si>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</si>
  <si>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</si>
  <si>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</si>
  <si>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</si>
  <si>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</si>
  <si>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</si>
  <si>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</si>
  <si>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</si>
  <si>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</si>
  <si>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</si>
  <si>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</si>
  <si>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</si>
  <si>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</si>
  <si>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</si>
  <si>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</si>
  <si>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</si>
  <si>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</si>
  <si>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</si>
  <si>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</si>
  <si>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</si>
  <si>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</si>
  <si>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</si>
  <si>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</si>
  <si>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</si>
  <si>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</si>
  <si>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</si>
  <si>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</si>
  <si>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</si>
  <si>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</si>
  <si>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</si>
  <si>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</si>
  <si>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</si>
  <si>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</si>
  <si>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</si>
  <si>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</si>
  <si>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</si>
  <si>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</si>
  <si>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</si>
  <si>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</si>
  <si>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</si>
  <si>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</si>
  <si>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</si>
  <si>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</si>
  <si>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</si>
  <si>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</si>
  <si>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</si>
  <si>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</si>
  <si>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</si>
  <si>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</si>
  <si>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</si>
  <si>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</si>
  <si>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</si>
  <si>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</si>
  <si>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</si>
  <si>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</si>
  <si>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</si>
  <si>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</si>
  <si>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</si>
  <si>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</si>
  <si>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</si>
  <si>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</si>
  <si>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</si>
  <si>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</si>
  <si>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</si>
  <si>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</si>
  <si>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</si>
  <si>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</si>
  <si>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</si>
  <si>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</si>
  <si>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</si>
  <si>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</si>
  <si>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</si>
  <si>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</si>
  <si>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</si>
  <si>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</si>
  <si>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</si>
  <si>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</si>
  <si>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</si>
  <si>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</si>
  <si>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</si>
  <si>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</si>
  <si>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</si>
  <si>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</si>
  <si>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</si>
  <si>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</si>
  <si>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</si>
  <si>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</si>
  <si>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</si>
  <si>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</si>
  <si>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</si>
  <si>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</si>
  <si>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</si>
  <si>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</si>
  <si>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</si>
  <si>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</si>
  <si>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</si>
  <si>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</si>
  <si>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</si>
  <si>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</si>
  <si>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</si>
  <si>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</si>
  <si>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</si>
  <si>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</si>
  <si>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</si>
  <si>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</si>
  <si>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</si>
  <si>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</si>
  <si>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</si>
  <si>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</si>
  <si>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</si>
  <si>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</si>
  <si>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</si>
  <si>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</si>
  <si>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</si>
  <si>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</si>
  <si>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</si>
  <si>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</si>
  <si>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</si>
  <si>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</si>
  <si>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</si>
  <si>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</si>
  <si>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</si>
  <si>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</si>
  <si>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</si>
  <si>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</si>
  <si>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</si>
  <si>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</si>
  <si>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</si>
  <si>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</si>
  <si>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</si>
  <si>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</si>
  <si>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</si>
  <si>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</si>
  <si>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</si>
  <si>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</si>
  <si>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</si>
  <si>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</si>
  <si>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</si>
  <si>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</si>
  <si>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</si>
  <si>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</si>
  <si>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</si>
  <si>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</si>
  <si>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</si>
  <si>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</si>
  <si>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</si>
  <si>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</si>
  <si>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</si>
  <si>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</si>
  <si>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</si>
  <si>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</si>
  <si>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</si>
  <si>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</si>
  <si>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</si>
  <si>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</si>
  <si>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</si>
  <si>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</si>
  <si>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</si>
  <si>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</si>
  <si>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</si>
  <si>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</si>
  <si>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</si>
  <si>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</si>
  <si>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</si>
  <si>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</si>
  <si>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</si>
  <si>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</si>
  <si>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</si>
  <si>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</si>
  <si>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</si>
  <si>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</si>
  <si>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</si>
  <si>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</si>
  <si>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</si>
  <si>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</si>
  <si>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</si>
  <si>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</si>
  <si>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</si>
  <si>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</si>
  <si>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</si>
  <si>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</si>
  <si>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</si>
  <si>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</si>
  <si>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</si>
  <si>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</si>
  <si>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</si>
  <si>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</si>
  <si>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</si>
  <si>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</si>
  <si>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</si>
  <si>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</si>
  <si>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</si>
  <si>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</si>
  <si>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</si>
  <si>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</si>
  <si>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</si>
  <si>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</si>
  <si>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</si>
  <si>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</si>
  <si>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</si>
  <si>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</si>
  <si>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</si>
  <si>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</si>
  <si>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</si>
  <si>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</si>
  <si>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</si>
  <si>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</si>
  <si>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</si>
  <si>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</si>
  <si>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</si>
  <si>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</si>
  <si>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</si>
  <si>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</si>
  <si>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</si>
  <si>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</si>
  <si>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</si>
  <si>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</si>
  <si>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</si>
  <si>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</si>
  <si>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</si>
  <si>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</si>
  <si>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</si>
  <si>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</si>
  <si>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</si>
  <si>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</si>
  <si>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</si>
  <si>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</si>
  <si>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</si>
  <si>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</si>
  <si>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</si>
  <si>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</si>
  <si>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</si>
  <si>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</si>
  <si>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</si>
  <si>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</si>
  <si>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</si>
  <si>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</si>
  <si>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</si>
  <si>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</si>
  <si>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</si>
  <si>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</si>
  <si>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</si>
  <si>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</si>
  <si>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</si>
  <si>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</si>
  <si>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</si>
  <si>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</si>
  <si>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</si>
  <si>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</si>
  <si>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</si>
  <si>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</si>
  <si>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</si>
  <si>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</si>
  <si>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</si>
  <si>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</si>
  <si>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</si>
  <si>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</si>
  <si>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</si>
  <si>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</si>
  <si>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</si>
  <si>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</si>
  <si>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</si>
  <si>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</si>
  <si>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</si>
  <si>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</si>
  <si>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</si>
  <si>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</si>
  <si>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</si>
  <si>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</si>
  <si>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</si>
  <si>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</si>
  <si>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</si>
  <si>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</si>
  <si>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</si>
  <si>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</si>
  <si>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</si>
  <si>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</si>
  <si>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</si>
  <si>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</si>
  <si>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</si>
  <si>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</si>
  <si>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</si>
  <si>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</si>
  <si>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</si>
  <si>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</si>
  <si>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</si>
  <si>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</si>
  <si>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</si>
  <si>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</si>
  <si>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</si>
  <si>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</si>
  <si>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</si>
  <si>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</si>
  <si>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</si>
  <si>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</si>
  <si>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</si>
  <si>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</si>
  <si>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</si>
  <si>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</si>
  <si>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</si>
  <si>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</si>
  <si>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</si>
  <si>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</si>
  <si>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</si>
  <si>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</si>
  <si>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</si>
  <si>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</si>
  <si>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</si>
  <si>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</si>
  <si>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</si>
  <si>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</si>
  <si>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</si>
  <si>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</si>
  <si>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</si>
  <si>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</si>
  <si>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</si>
  <si>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</si>
  <si>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</si>
  <si>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</si>
  <si>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</si>
  <si>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</si>
  <si>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</si>
  <si>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</si>
  <si>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</si>
  <si>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</si>
  <si>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</si>
  <si>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</si>
  <si>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</si>
  <si>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</si>
  <si>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</si>
  <si>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</si>
  <si>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</si>
  <si>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</si>
  <si>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</si>
  <si>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</si>
  <si>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</si>
  <si>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</si>
  <si>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</si>
  <si>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</si>
  <si>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</si>
  <si>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</si>
  <si>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</si>
  <si>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</si>
  <si>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</si>
  <si>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</si>
  <si>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</si>
  <si>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</si>
  <si>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</si>
  <si>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</si>
  <si>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</si>
  <si>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</si>
  <si>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</si>
  <si>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</si>
  <si>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</si>
  <si>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</si>
  <si>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</si>
  <si>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</si>
  <si>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</si>
  <si>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</si>
  <si>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</si>
  <si>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</si>
  <si>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</si>
  <si>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</si>
  <si>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</si>
  <si>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</si>
  <si>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</si>
  <si>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</si>
  <si>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</si>
  <si>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</si>
  <si>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</si>
  <si>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</si>
  <si>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</si>
  <si>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</si>
  <si>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</si>
  <si>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</si>
  <si>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</si>
  <si>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</si>
  <si>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</si>
  <si>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</si>
  <si>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</si>
  <si>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</si>
  <si>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</si>
  <si>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</si>
  <si>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</si>
  <si>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</si>
  <si>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</si>
  <si>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</si>
  <si>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</si>
  <si>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</si>
  <si>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</si>
  <si>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</si>
  <si>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</si>
  <si>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</si>
  <si>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</si>
  <si>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</si>
  <si>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</si>
  <si>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</si>
  <si>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</si>
  <si>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</si>
  <si>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</si>
  <si>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</si>
  <si>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</si>
  <si>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</si>
  <si>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</si>
  <si>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</si>
  <si>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</si>
  <si>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</si>
  <si>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</si>
  <si>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</si>
  <si>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</si>
  <si>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</si>
  <si>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</si>
  <si>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</si>
  <si>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</si>
  <si>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</si>
  <si>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</si>
  <si>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</si>
  <si>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</si>
  <si>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</si>
  <si>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</si>
  <si>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</si>
  <si>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</si>
  <si>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</si>
  <si>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</si>
  <si>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</si>
  <si>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</si>
  <si>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</si>
  <si>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</si>
  <si>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</si>
  <si>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</si>
  <si>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</si>
  <si>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</si>
  <si>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</si>
  <si>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</si>
  <si>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</si>
  <si>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</si>
  <si>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</si>
  <si>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</si>
  <si>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</si>
  <si>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</si>
  <si>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</si>
  <si>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</si>
  <si>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</si>
  <si>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</si>
  <si>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</si>
  <si>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</si>
  <si>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</si>
  <si>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</si>
  <si>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</si>
  <si>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</si>
  <si>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</si>
  <si>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</si>
  <si>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</si>
  <si>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</si>
  <si>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</si>
  <si>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</si>
  <si>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</si>
  <si>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</si>
  <si>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</si>
  <si>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</si>
  <si>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</si>
  <si>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</si>
  <si>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</si>
  <si>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</si>
  <si>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</si>
  <si>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</si>
  <si>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</si>
  <si>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</si>
  <si>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</si>
  <si>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</si>
  <si>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</si>
  <si>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</si>
  <si>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</si>
  <si>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</si>
  <si>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</si>
  <si>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</si>
  <si>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</si>
  <si>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</si>
  <si>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</si>
  <si>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</si>
  <si>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</si>
  <si>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</si>
  <si>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</si>
  <si>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</si>
  <si>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</si>
  <si>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</si>
  <si>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</si>
  <si>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</si>
  <si>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</si>
  <si>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</si>
  <si>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</si>
  <si>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</si>
  <si>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</si>
  <si>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</si>
  <si>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</si>
  <si>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</si>
  <si>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</si>
  <si>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</si>
  <si>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</si>
  <si>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</si>
  <si>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</si>
  <si>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</si>
  <si>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</si>
  <si>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</si>
  <si>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</si>
  <si>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</si>
  <si>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</si>
  <si>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</si>
  <si>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</si>
  <si>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</si>
  <si>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</si>
  <si>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</si>
  <si>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</si>
  <si>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</si>
  <si>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</si>
  <si>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</si>
  <si>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</si>
  <si>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</si>
  <si>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</si>
  <si>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</si>
  <si>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</si>
  <si>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</si>
  <si>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</si>
  <si>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</si>
  <si>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</si>
  <si>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</si>
  <si>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</si>
  <si>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</si>
  <si>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</si>
  <si>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</si>
  <si>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</si>
  <si>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</si>
  <si>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</si>
  <si>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</si>
  <si>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</si>
  <si>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</si>
  <si>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</si>
  <si>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</si>
  <si>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</si>
  <si>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</si>
  <si>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</si>
  <si>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</si>
  <si>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</si>
  <si>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</si>
  <si>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</si>
  <si>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</si>
  <si>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</si>
  <si>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</si>
  <si>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</si>
  <si>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</si>
  <si>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</si>
  <si>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</si>
  <si>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</si>
  <si>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</si>
  <si>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</si>
  <si>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</si>
  <si>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</si>
  <si>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</si>
  <si>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</si>
  <si>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</si>
  <si>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</si>
  <si>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</si>
  <si>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</si>
  <si>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</si>
  <si>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</si>
  <si>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</si>
  <si>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</si>
  <si>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</si>
  <si>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</si>
  <si>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</si>
  <si>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</si>
  <si>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</si>
  <si>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</si>
  <si>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</si>
  <si>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</si>
  <si>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</si>
  <si>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</si>
  <si>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</si>
  <si>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</si>
  <si>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</si>
  <si>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</si>
  <si>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</si>
  <si>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</si>
  <si>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</si>
  <si>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</si>
  <si>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</si>
  <si>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</si>
  <si>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</si>
  <si>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</si>
  <si>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</si>
  <si>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</si>
  <si>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</si>
  <si>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</si>
  <si>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</si>
  <si>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</si>
  <si>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</si>
  <si>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</si>
  <si>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</si>
  <si>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</si>
  <si>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</si>
  <si>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</si>
  <si>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</si>
  <si>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</si>
  <si>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</si>
  <si>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</si>
  <si>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</si>
  <si>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</si>
  <si>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</si>
  <si>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</si>
  <si>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</si>
  <si>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</si>
  <si>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</si>
  <si>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</si>
  <si>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</si>
  <si>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</si>
  <si>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</si>
  <si>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</si>
  <si>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</si>
  <si>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</si>
  <si>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</si>
  <si>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</si>
  <si>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</si>
  <si>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</si>
  <si>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</si>
  <si>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</si>
  <si>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</si>
  <si>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</si>
  <si>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</si>
  <si>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</si>
  <si>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</si>
  <si>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</si>
  <si>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</si>
  <si>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</si>
  <si>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</si>
  <si>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</si>
  <si>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</si>
  <si>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</si>
  <si>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</si>
  <si>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</si>
  <si>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</si>
  <si>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</si>
  <si>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</si>
  <si>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</si>
  <si>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</si>
  <si>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</si>
  <si>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</si>
  <si>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</si>
  <si>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</si>
  <si>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</si>
  <si>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</si>
  <si>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</si>
  <si>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</si>
  <si>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</si>
  <si>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</si>
  <si>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</si>
  <si>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</si>
  <si>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</si>
  <si>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</si>
  <si>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</si>
  <si>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</si>
  <si>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</si>
  <si>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</si>
  <si>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</si>
  <si>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</si>
  <si>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</si>
  <si>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</si>
  <si>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</si>
  <si>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</si>
  <si>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</si>
  <si>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</si>
  <si>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</si>
  <si>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</si>
  <si>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</si>
  <si>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</si>
  <si>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</si>
  <si>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</si>
  <si>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</si>
  <si>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</si>
  <si>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</si>
  <si>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</si>
  <si>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</si>
  <si>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</si>
  <si>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</si>
  <si>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</si>
  <si>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</si>
  <si>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</si>
  <si>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</si>
  <si>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</si>
  <si>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</si>
  <si>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</si>
  <si>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</si>
  <si>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</si>
  <si>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</si>
  <si>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</si>
  <si>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</si>
  <si>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</si>
  <si>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</si>
  <si>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</si>
  <si>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</si>
  <si>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</si>
  <si>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</si>
  <si>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</si>
  <si>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</si>
  <si>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</si>
  <si>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</si>
  <si>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</si>
  <si>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</si>
  <si>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</si>
  <si>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</si>
  <si>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</si>
  <si>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</si>
  <si>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</si>
  <si>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</si>
  <si>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</si>
  <si>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</si>
  <si>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</si>
  <si>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</si>
  <si>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</si>
  <si>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</si>
  <si>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</si>
  <si>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</si>
  <si>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</si>
  <si>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</si>
  <si>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</si>
  <si>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</si>
  <si>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</si>
  <si>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</si>
  <si>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</si>
  <si>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</si>
  <si>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</si>
  <si>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</si>
  <si>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</si>
  <si>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</si>
  <si>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</si>
  <si>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</si>
  <si>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</si>
  <si>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</si>
  <si>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</si>
  <si>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</si>
  <si>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</si>
  <si>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</si>
  <si>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</si>
  <si>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</si>
  <si>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</si>
  <si>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</si>
  <si>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</si>
  <si>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</si>
  <si>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</si>
  <si>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</si>
  <si>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</si>
  <si>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</si>
  <si>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</si>
  <si>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</si>
  <si>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</si>
  <si>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</si>
  <si>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</si>
  <si>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</si>
  <si>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</si>
  <si>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</si>
  <si>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</si>
  <si>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</si>
  <si>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</si>
  <si>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</si>
  <si>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</si>
  <si>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</si>
  <si>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</si>
  <si>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</si>
  <si>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</si>
  <si>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</si>
  <si>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</si>
  <si>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</si>
  <si>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</si>
  <si>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</si>
  <si>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</si>
  <si>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</si>
  <si>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</si>
  <si>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</si>
  <si>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</si>
  <si>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</si>
  <si>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</si>
  <si>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</si>
  <si>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</si>
  <si>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</si>
  <si>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</si>
  <si>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</si>
  <si>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</si>
  <si>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</si>
  <si>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</si>
  <si>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</si>
  <si>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</si>
  <si>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</si>
  <si>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</si>
  <si>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</si>
  <si>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</si>
  <si>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</si>
  <si>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</si>
  <si>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</si>
  <si>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</si>
  <si>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</si>
  <si>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</si>
  <si>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</si>
  <si>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</si>
  <si>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</si>
  <si>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</si>
  <si>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</si>
  <si>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</si>
  <si>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</si>
  <si>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</si>
  <si>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</si>
  <si>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</si>
  <si>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</si>
  <si>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</si>
  <si>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</si>
  <si>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</si>
  <si>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</si>
  <si>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</si>
  <si>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</si>
  <si>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</si>
  <si>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</si>
  <si>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</si>
  <si>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</si>
  <si>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</si>
  <si>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</si>
  <si>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</si>
  <si>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</si>
  <si>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</si>
  <si>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</si>
  <si>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</si>
  <si>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</si>
  <si>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</si>
  <si>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</si>
  <si>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</si>
  <si>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</si>
  <si>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</si>
  <si>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</si>
  <si>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</si>
  <si>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</si>
  <si>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</si>
  <si>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</si>
  <si>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</si>
  <si>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</si>
  <si>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</si>
  <si>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</si>
  <si>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</si>
  <si>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</si>
  <si>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</si>
  <si>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</si>
  <si>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</si>
  <si>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</si>
  <si>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</si>
  <si>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</si>
  <si>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</si>
  <si>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</si>
  <si>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</si>
  <si>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</si>
  <si>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</si>
  <si>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</si>
  <si>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</si>
  <si>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</si>
  <si>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</si>
  <si>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</si>
  <si>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</si>
  <si>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</si>
  <si>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</si>
  <si>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</si>
  <si>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</si>
  <si>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</si>
  <si>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</si>
  <si>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</si>
  <si>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</si>
  <si>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</si>
  <si>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</si>
  <si>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</si>
  <si>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</si>
  <si>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</si>
  <si>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</si>
  <si>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</si>
  <si>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</si>
  <si>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</si>
  <si>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</si>
  <si>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</si>
  <si>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</si>
  <si>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</si>
  <si>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</si>
  <si>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</si>
  <si>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</si>
  <si>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</si>
  <si>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</si>
  <si>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</si>
  <si>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</si>
  <si>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</si>
  <si>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</si>
  <si>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</si>
  <si>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</si>
  <si>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</si>
  <si>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</si>
  <si>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</si>
  <si>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</si>
  <si>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</si>
  <si>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</si>
  <si>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</si>
  <si>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</si>
  <si>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</si>
  <si>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</si>
  <si>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</si>
  <si>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</si>
  <si>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</si>
  <si>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</si>
  <si>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</si>
  <si>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</si>
  <si>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</si>
  <si>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</si>
  <si>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</si>
  <si>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</si>
  <si>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</si>
  <si>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</si>
  <si>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</si>
  <si>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</si>
  <si>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</si>
  <si>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</si>
  <si>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</si>
  <si>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</si>
  <si>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</si>
  <si>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</si>
  <si>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</si>
  <si>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</si>
  <si>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</si>
  <si>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</si>
  <si>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</si>
  <si>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</si>
  <si>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</si>
  <si>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</si>
  <si>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</si>
  <si>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</si>
  <si>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</si>
  <si>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</si>
  <si>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</si>
  <si>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</si>
  <si>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</si>
  <si>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</si>
  <si>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</si>
  <si>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</si>
  <si>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</si>
  <si>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</si>
  <si>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</si>
  <si>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</si>
  <si>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</si>
  <si>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</si>
  <si>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</si>
  <si>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</si>
  <si>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</si>
  <si>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</si>
  <si>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</si>
  <si>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</si>
  <si>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</si>
  <si>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</si>
  <si>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</si>
  <si>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</si>
  <si>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</si>
  <si>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</si>
  <si>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</si>
  <si>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</si>
  <si>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</si>
  <si>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</si>
  <si>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</si>
  <si>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</si>
  <si>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</si>
  <si>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</si>
  <si>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</si>
  <si>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</si>
  <si>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</si>
  <si>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</si>
  <si>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</si>
  <si>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</si>
  <si>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</si>
  <si>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</si>
  <si>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</si>
  <si>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</si>
  <si>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</si>
  <si>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</si>
  <si>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</si>
  <si>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</si>
  <si>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</si>
  <si>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</si>
  <si>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</si>
  <si>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</si>
  <si>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</si>
  <si>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</si>
  <si>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</si>
  <si>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</si>
  <si>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</si>
  <si>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</si>
  <si>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</si>
  <si>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</si>
  <si>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</si>
  <si>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</si>
  <si>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</si>
  <si>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</si>
  <si>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</si>
  <si>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</si>
  <si>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</si>
  <si>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</si>
  <si>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</si>
  <si>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</si>
  <si>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</si>
  <si>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</si>
  <si>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</si>
  <si>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</si>
  <si>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</si>
  <si>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</si>
  <si>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</si>
  <si>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</si>
  <si>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</si>
  <si>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</si>
  <si>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</si>
  <si>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</si>
  <si>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</si>
  <si>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</si>
  <si>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</si>
  <si>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</si>
  <si>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</si>
  <si>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</si>
  <si>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</si>
  <si>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</si>
  <si>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</si>
  <si>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</si>
  <si>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</si>
  <si>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</si>
  <si>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</si>
  <si>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</si>
  <si>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</si>
  <si>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</si>
  <si>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</si>
  <si>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</si>
  <si>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</si>
  <si>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</si>
  <si>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</si>
  <si>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</si>
  <si>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</si>
  <si>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</si>
  <si>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</si>
  <si>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</si>
  <si>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</si>
  <si>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</si>
  <si>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</si>
  <si>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</si>
  <si>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</si>
  <si>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</si>
  <si>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</si>
  <si>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</si>
  <si>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</si>
  <si>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</si>
  <si>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</si>
  <si>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</si>
  <si>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</si>
  <si>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</si>
  <si>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</si>
  <si>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</si>
  <si>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</si>
  <si>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</si>
  <si>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</si>
  <si>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</si>
  <si>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</si>
  <si>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</si>
  <si>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</si>
  <si>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</si>
  <si>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</si>
  <si>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</si>
  <si>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</si>
  <si>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</si>
  <si>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</si>
  <si>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</si>
  <si>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</si>
  <si>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</si>
  <si>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</si>
  <si>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</si>
  <si>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</si>
  <si>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</si>
  <si>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</si>
  <si>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</si>
  <si>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</si>
  <si>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</si>
  <si>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</si>
  <si>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</si>
  <si>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</si>
  <si>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</si>
  <si>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</si>
  <si>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</si>
  <si>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</si>
  <si>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</si>
  <si>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</si>
  <si>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</si>
  <si>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</si>
  <si>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</si>
  <si>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</si>
  <si>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</si>
  <si>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</si>
  <si>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</si>
  <si>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</si>
  <si>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</si>
  <si>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</si>
  <si>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</si>
  <si>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</si>
  <si>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</si>
  <si>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</si>
  <si>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</si>
  <si>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</si>
  <si>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</si>
  <si>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</si>
  <si>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</si>
  <si>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</si>
  <si>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</si>
  <si>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</si>
  <si>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</si>
  <si>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</si>
  <si>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</si>
  <si>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</si>
  <si>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</si>
  <si>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</si>
  <si>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</si>
  <si>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</si>
  <si>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</si>
  <si>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</si>
  <si>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</si>
  <si>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</si>
  <si>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</si>
  <si>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</si>
  <si>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</si>
  <si>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</si>
  <si>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</si>
  <si>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</si>
  <si>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</si>
  <si>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</si>
  <si>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</si>
  <si>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</si>
  <si>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</si>
  <si>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</si>
  <si>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</si>
  <si>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</si>
  <si>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</si>
  <si>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</si>
  <si>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</si>
  <si>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</si>
  <si>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</si>
  <si>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</si>
  <si>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</si>
  <si>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</si>
  <si>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</si>
  <si>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</si>
  <si>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</si>
  <si>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</si>
  <si>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</si>
  <si>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</si>
  <si>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</si>
  <si>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</si>
  <si>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</si>
  <si>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</si>
  <si>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</si>
  <si>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</si>
  <si>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</si>
  <si>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</si>
  <si>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</si>
  <si>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</si>
  <si>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</si>
  <si>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</si>
  <si>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</si>
  <si>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</si>
  <si>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</si>
  <si>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</si>
  <si>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</si>
  <si>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</si>
  <si>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</si>
  <si>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</si>
  <si>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</si>
  <si>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</si>
  <si>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</si>
  <si>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</si>
  <si>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</si>
  <si>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</si>
  <si>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</si>
  <si>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</si>
  <si>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</si>
  <si>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</si>
  <si>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</si>
  <si>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</si>
  <si>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</si>
  <si>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</si>
  <si>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</si>
  <si>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</si>
  <si>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</si>
  <si>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</si>
  <si>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</si>
  <si>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</si>
  <si>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</si>
  <si>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</si>
  <si>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</si>
  <si>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</si>
  <si>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</si>
  <si>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</si>
  <si>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</si>
  <si>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</si>
  <si>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</si>
  <si>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</si>
  <si>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</si>
  <si>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</si>
  <si>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</si>
  <si>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</si>
  <si>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</si>
  <si>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</si>
  <si>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</si>
  <si>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</si>
  <si>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</si>
  <si>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</si>
  <si>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</si>
  <si>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</si>
  <si>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</si>
  <si>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</si>
  <si>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</si>
  <si>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</si>
  <si>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</si>
  <si>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</si>
  <si>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</si>
  <si>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</si>
  <si>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</si>
  <si>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</si>
  <si>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</si>
  <si>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</si>
  <si>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</si>
  <si>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</si>
  <si>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</si>
  <si>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</si>
  <si>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</si>
  <si>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</si>
  <si>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</si>
  <si>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</si>
  <si>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</si>
  <si>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</si>
  <si>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</si>
  <si>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</si>
  <si>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</si>
  <si>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</si>
  <si>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</si>
  <si>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</si>
  <si>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</si>
  <si>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</si>
  <si>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</si>
  <si>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</si>
  <si>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</si>
  <si>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</si>
  <si>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</si>
  <si>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</si>
  <si>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</si>
  <si>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</si>
  <si>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</si>
  <si>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</si>
  <si>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</si>
  <si>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</si>
  <si>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</si>
  <si>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</si>
  <si>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</si>
  <si>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</si>
  <si>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</si>
  <si>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</si>
  <si>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</si>
  <si>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</si>
  <si>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</si>
  <si>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</si>
  <si>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</si>
  <si>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</si>
  <si>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</si>
  <si>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</si>
  <si>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</si>
  <si>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</si>
  <si>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</si>
  <si>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</si>
  <si>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</si>
  <si>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</si>
  <si>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</si>
  <si>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</si>
  <si>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</si>
  <si>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</si>
  <si>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</si>
  <si>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</si>
  <si>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</si>
  <si>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</si>
  <si>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</si>
  <si>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</si>
  <si>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</si>
  <si>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</si>
  <si>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</si>
  <si>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</si>
  <si>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</si>
  <si>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</si>
  <si>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</si>
  <si>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</si>
  <si>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</si>
  <si>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</si>
  <si>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</si>
  <si>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</si>
  <si>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</si>
  <si>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</si>
  <si>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</si>
  <si>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</si>
  <si>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</si>
  <si>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</si>
  <si>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</si>
  <si>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</si>
  <si>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</si>
  <si>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</si>
  <si>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</si>
  <si>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</si>
  <si>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</si>
  <si>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</si>
  <si>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</si>
  <si>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</si>
  <si>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</si>
  <si>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</si>
  <si>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</si>
  <si>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</si>
  <si>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</si>
  <si>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</si>
  <si>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</si>
  <si>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</si>
  <si>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</si>
  <si>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</si>
  <si>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</si>
  <si>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</si>
  <si>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</si>
  <si>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</si>
  <si>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</si>
  <si>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</si>
  <si>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</si>
  <si>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</si>
  <si>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</si>
  <si>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</si>
  <si>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</si>
  <si>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</si>
  <si>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</si>
  <si>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</si>
  <si>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</si>
  <si>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</si>
  <si>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</si>
  <si>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</si>
  <si>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</si>
  <si>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</si>
  <si>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</si>
  <si>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</si>
  <si>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</si>
  <si>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</si>
  <si>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</si>
  <si>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</si>
  <si>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</si>
  <si>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</si>
  <si>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</si>
  <si>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</si>
  <si>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</si>
  <si>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</si>
  <si>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</si>
  <si>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</si>
  <si>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</si>
  <si>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</si>
  <si>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</si>
  <si>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</si>
  <si>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</si>
  <si>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</si>
  <si>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</si>
  <si>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</si>
  <si>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</si>
  <si>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</si>
  <si>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</si>
  <si>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</si>
  <si>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</si>
  <si>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</si>
  <si>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</si>
  <si>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</si>
  <si>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</si>
  <si>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</si>
  <si>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</si>
  <si>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</si>
  <si>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</si>
  <si>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</si>
  <si>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</si>
  <si>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</si>
  <si>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</si>
  <si>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</si>
  <si>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</si>
  <si>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</si>
  <si>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</si>
  <si>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</si>
  <si>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</si>
  <si>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</si>
  <si>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</si>
  <si>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</si>
  <si>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</si>
  <si>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</si>
  <si>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</si>
  <si>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</si>
  <si>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</si>
  <si>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</si>
  <si>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</si>
  <si>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</si>
  <si>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</si>
  <si>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</si>
  <si>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</si>
  <si>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</si>
  <si>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</si>
  <si>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</si>
  <si>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</si>
  <si>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</si>
  <si>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</si>
  <si>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</si>
  <si>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</si>
  <si>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</si>
  <si>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</si>
  <si>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</si>
  <si>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</si>
  <si>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</si>
  <si>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</si>
  <si>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</si>
  <si>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</si>
  <si>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</si>
  <si>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</si>
  <si>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</si>
  <si>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</si>
  <si>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</si>
  <si>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</si>
  <si>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</si>
  <si>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</si>
  <si>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</si>
  <si>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</si>
  <si>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</si>
  <si>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</si>
  <si>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</si>
  <si>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</si>
  <si>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</si>
  <si>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</si>
  <si>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</si>
  <si>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</si>
  <si>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</si>
  <si>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</si>
  <si>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</si>
  <si>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</si>
  <si>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</si>
  <si>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</si>
  <si>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</si>
  <si>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</si>
  <si>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</si>
  <si>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</si>
  <si>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</si>
  <si>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</si>
  <si>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</si>
  <si>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</si>
  <si>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</si>
  <si>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</si>
  <si>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</si>
  <si>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</si>
  <si>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</si>
  <si>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</si>
  <si>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</si>
  <si>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</si>
  <si>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</si>
  <si>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</si>
  <si>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</si>
  <si>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</si>
  <si>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</si>
  <si>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</si>
  <si>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</si>
  <si>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</si>
  <si>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</si>
  <si>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</si>
  <si>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</si>
  <si>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</si>
  <si>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</si>
  <si>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</si>
  <si>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</si>
  <si>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</si>
  <si>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</si>
  <si>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</si>
  <si>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</si>
  <si>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</si>
  <si>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</si>
  <si>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</si>
  <si>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</si>
  <si>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</si>
  <si>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</si>
  <si>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</si>
  <si>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</si>
  <si>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</si>
  <si>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</si>
  <si>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</si>
  <si>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</si>
  <si>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</si>
  <si>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</si>
  <si>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</si>
  <si>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</si>
  <si>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</si>
  <si>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</si>
  <si>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</si>
  <si>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</si>
  <si>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</si>
  <si>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</si>
  <si>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</si>
  <si>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</si>
  <si>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</si>
  <si>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</si>
  <si>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</si>
  <si>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</si>
  <si>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</si>
  <si>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</si>
  <si>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</si>
  <si>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</si>
  <si>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</si>
  <si>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</si>
  <si>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</si>
  <si>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</si>
  <si>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</si>
  <si>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</si>
  <si>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</si>
  <si>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</si>
  <si>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</si>
  <si>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</si>
  <si>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</si>
  <si>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</si>
  <si>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</si>
  <si>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</si>
  <si>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</si>
  <si>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</si>
  <si>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</si>
  <si>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</si>
  <si>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</si>
  <si>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</si>
  <si>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</si>
  <si>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</si>
  <si>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</si>
  <si>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</si>
  <si>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</si>
  <si>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</si>
  <si>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</si>
  <si>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</si>
  <si>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</si>
  <si>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</si>
  <si>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</si>
  <si>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</si>
  <si>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</si>
  <si>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</si>
  <si>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</si>
  <si>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</si>
  <si>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</si>
  <si>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</si>
  <si>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</si>
  <si>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</si>
  <si>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</si>
  <si>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</si>
  <si>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</si>
  <si>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</si>
  <si>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</si>
  <si>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</si>
  <si>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</si>
  <si>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</si>
  <si>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</si>
  <si>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</si>
  <si>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</si>
  <si>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</si>
  <si>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</si>
  <si>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</si>
  <si>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</si>
  <si>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</si>
  <si>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</si>
  <si>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</si>
  <si>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</si>
  <si>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</si>
  <si>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</si>
  <si>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</si>
  <si>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</si>
  <si>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</si>
  <si>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</si>
  <si>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</si>
  <si>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</si>
  <si>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</si>
  <si>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</si>
  <si>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</si>
  <si>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</si>
  <si>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</si>
  <si>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</si>
  <si>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</si>
  <si>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</si>
  <si>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</si>
  <si>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</si>
  <si>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</si>
  <si>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</si>
  <si>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</si>
  <si>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</si>
  <si>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</si>
  <si>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</si>
  <si>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</si>
  <si>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</si>
  <si>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</si>
  <si>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</si>
  <si>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</si>
  <si>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</si>
  <si>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</si>
  <si>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</si>
  <si>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</si>
  <si>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</si>
  <si>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</si>
  <si>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</si>
  <si>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</si>
  <si>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</si>
  <si>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</si>
  <si>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</si>
  <si>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</si>
  <si>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</si>
  <si>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</si>
  <si>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</si>
  <si>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</si>
  <si>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</si>
  <si>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</si>
  <si>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</si>
  <si>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</si>
  <si>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</si>
  <si>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</si>
  <si>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</si>
  <si>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</si>
  <si>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</si>
  <si>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</si>
  <si>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</si>
  <si>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</si>
  <si>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</si>
  <si>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</si>
  <si>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</si>
  <si>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</si>
  <si>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</si>
  <si>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</si>
  <si>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</si>
  <si>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</si>
  <si>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</si>
  <si>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</si>
  <si>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</si>
  <si>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</si>
  <si>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</si>
  <si>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</si>
  <si>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</si>
  <si>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</si>
  <si>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</si>
  <si>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</si>
  <si>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</si>
  <si>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</si>
  <si>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</si>
  <si>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</si>
  <si>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</si>
  <si>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</si>
  <si>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</si>
  <si>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</si>
  <si>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</si>
  <si>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</si>
  <si>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</si>
  <si>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</si>
  <si>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</si>
  <si>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</si>
  <si>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</si>
  <si>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</si>
  <si>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</si>
  <si>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</si>
  <si>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</si>
  <si>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</si>
  <si>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</si>
  <si>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</si>
  <si>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</si>
  <si>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</si>
  <si>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</si>
  <si>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</si>
  <si>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</si>
  <si>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</si>
  <si>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</si>
  <si>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</si>
  <si>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</si>
  <si>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</si>
  <si>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</si>
  <si>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</si>
  <si>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</si>
  <si>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</si>
  <si>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</si>
  <si>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</si>
  <si>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</si>
  <si>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</si>
  <si>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</si>
  <si>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</si>
  <si>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</si>
  <si>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</si>
  <si>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</si>
  <si>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</si>
  <si>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</si>
  <si>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</si>
  <si>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</si>
  <si>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</si>
  <si>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</si>
  <si>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</si>
  <si>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</si>
  <si>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</si>
  <si>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</si>
  <si>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</si>
  <si>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</si>
  <si>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</si>
  <si>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</si>
  <si>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</si>
  <si>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</si>
  <si>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</si>
  <si>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</si>
  <si>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</si>
  <si>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</si>
  <si>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</si>
  <si>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</si>
  <si>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</si>
  <si>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</si>
  <si>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</si>
  <si>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</si>
  <si>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</si>
  <si>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</si>
  <si>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</si>
  <si>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</si>
  <si>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</si>
  <si>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</si>
  <si>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</si>
  <si>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</si>
  <si>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</si>
  <si>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</si>
  <si>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</si>
  <si>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</si>
  <si>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</si>
  <si>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</si>
  <si>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</si>
  <si>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</si>
  <si>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</si>
  <si>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</si>
  <si>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</si>
  <si>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</si>
  <si>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</si>
  <si>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</si>
  <si>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</si>
  <si>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</si>
  <si>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</si>
  <si>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</si>
  <si>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</si>
  <si>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</si>
  <si>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</si>
  <si>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</si>
  <si>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</si>
  <si>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</si>
  <si>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</si>
  <si>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</si>
  <si>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</si>
  <si>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</si>
  <si>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</si>
  <si>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</si>
  <si>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</si>
  <si>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</si>
  <si>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</si>
  <si>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</si>
  <si>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</si>
  <si>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</si>
  <si>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</si>
  <si>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</si>
  <si>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</si>
  <si>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</si>
  <si>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</si>
  <si>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</si>
  <si>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</si>
  <si>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</si>
  <si>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</si>
  <si>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</si>
  <si>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</si>
  <si>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</si>
  <si>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</si>
  <si>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</si>
  <si>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</si>
  <si>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</si>
  <si>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</si>
  <si>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</si>
  <si>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</si>
  <si>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</si>
  <si>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</si>
  <si>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</si>
  <si>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</si>
  <si>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</si>
  <si>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</si>
  <si>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</si>
  <si>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</si>
  <si>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</si>
  <si>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</si>
  <si>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</si>
  <si>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</si>
  <si>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</si>
  <si>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</si>
  <si>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</si>
  <si>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</si>
  <si>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</si>
  <si>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</si>
  <si>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</si>
  <si>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</si>
  <si>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</si>
  <si>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</si>
  <si>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</si>
  <si>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</si>
  <si>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</si>
  <si>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</si>
  <si>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</si>
  <si>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</si>
  <si>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</si>
  <si>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</si>
  <si>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</si>
  <si>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</si>
  <si>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</si>
  <si>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</si>
  <si>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</si>
  <si>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</si>
  <si>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</si>
  <si>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</si>
  <si>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</si>
  <si>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</si>
  <si>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</si>
  <si>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</si>
  <si>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</si>
  <si>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</si>
  <si>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</si>
  <si>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</si>
  <si>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</si>
  <si>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</si>
  <si>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</si>
  <si>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</si>
  <si>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</si>
  <si>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</si>
  <si>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</si>
  <si>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</si>
  <si>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</si>
  <si>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</si>
  <si>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</si>
  <si>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</si>
  <si>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</si>
  <si>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</si>
  <si>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</si>
  <si>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</si>
  <si>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</si>
  <si>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</si>
  <si>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</si>
  <si>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</si>
  <si>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</si>
  <si>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</si>
  <si>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</si>
  <si>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</si>
  <si>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</si>
  <si>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</si>
  <si>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</si>
  <si>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</si>
  <si>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</si>
  <si>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</si>
  <si>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</si>
  <si>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</si>
  <si>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</si>
  <si>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</si>
  <si>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</si>
  <si>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</si>
  <si>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</si>
  <si>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</si>
  <si>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</si>
  <si>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</si>
  <si>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</si>
  <si>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</si>
  <si>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</si>
  <si>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</si>
  <si>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</si>
  <si>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</si>
  <si>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</si>
  <si>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</si>
  <si>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</si>
  <si>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</si>
  <si>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</si>
  <si>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</si>
  <si>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</si>
  <si>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</si>
  <si>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</si>
  <si>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</si>
  <si>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</si>
  <si>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</si>
  <si>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</si>
  <si>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</si>
  <si>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</si>
  <si>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</si>
  <si>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</si>
  <si>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</si>
  <si>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</si>
  <si>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</si>
  <si>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</si>
  <si>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</si>
  <si>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</si>
  <si>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</si>
  <si>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</si>
  <si>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</si>
  <si>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</si>
  <si>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</si>
  <si>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</si>
  <si>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</si>
  <si>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</si>
  <si>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</si>
  <si>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</si>
  <si>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</si>
  <si>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</si>
  <si>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</si>
  <si>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</si>
  <si>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</si>
  <si>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</si>
  <si>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</si>
  <si>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</si>
  <si>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</si>
  <si>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</si>
  <si>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</si>
  <si>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</si>
  <si>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</si>
  <si>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</si>
  <si>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</si>
  <si>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</si>
  <si>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</si>
  <si>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</si>
  <si>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</si>
  <si>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</si>
  <si>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</si>
  <si>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</si>
  <si>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</si>
  <si>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</si>
  <si>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</si>
  <si>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</si>
  <si>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</si>
  <si>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</si>
  <si>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</si>
  <si>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</si>
  <si>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</si>
  <si>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</si>
  <si>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</si>
  <si>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</si>
  <si>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</si>
  <si>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</si>
  <si>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</si>
  <si>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</si>
  <si>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</si>
  <si>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</si>
  <si>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</si>
  <si>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</si>
  <si>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</si>
  <si>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</si>
  <si>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</si>
  <si>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</si>
  <si>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</si>
  <si>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</si>
  <si>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</si>
  <si>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</si>
  <si>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</si>
  <si>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</si>
  <si>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</si>
  <si>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</si>
  <si>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</si>
  <si>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</si>
  <si>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</si>
  <si>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</si>
  <si>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</si>
  <si>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</si>
  <si>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</si>
  <si>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</si>
  <si>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</si>
  <si>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</si>
  <si>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</si>
  <si>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</si>
  <si>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</si>
  <si>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</si>
  <si>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</si>
  <si>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</si>
  <si>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</si>
  <si>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</si>
  <si>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</si>
  <si>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</si>
  <si>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</si>
  <si>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</si>
  <si>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</si>
  <si>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</si>
  <si>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</si>
  <si>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</si>
  <si>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</si>
  <si>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</si>
  <si>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</si>
  <si>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</si>
  <si>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</si>
  <si>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</si>
  <si>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</si>
  <si>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</si>
  <si>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</si>
  <si>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</si>
  <si>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</si>
  <si>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</si>
  <si>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</si>
  <si>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</si>
  <si>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</si>
  <si>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</si>
  <si>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</si>
  <si>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</si>
  <si>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</si>
  <si>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</si>
  <si>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</si>
  <si>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</si>
  <si>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</si>
  <si>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</si>
  <si>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</si>
  <si>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</si>
  <si>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</si>
  <si>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</si>
  <si>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</si>
  <si>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</si>
  <si>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</si>
  <si>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</si>
  <si>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</si>
  <si>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</si>
  <si>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</si>
  <si>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</si>
  <si>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</si>
  <si>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</si>
  <si>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</si>
  <si>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</si>
  <si>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</si>
  <si>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</si>
  <si>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</si>
  <si>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</si>
  <si>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</si>
  <si>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</si>
  <si>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</si>
  <si>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</si>
  <si>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</si>
  <si>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</si>
  <si>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</si>
  <si>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</si>
  <si>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</si>
  <si>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</si>
  <si>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</si>
  <si>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</si>
  <si>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</si>
  <si>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</si>
  <si>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</si>
  <si>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</si>
  <si>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</si>
  <si>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</si>
  <si>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</si>
  <si>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</si>
  <si>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</si>
  <si>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</si>
  <si>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</si>
  <si>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</si>
  <si>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</si>
  <si>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</si>
  <si>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</si>
  <si>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</si>
  <si>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</si>
  <si>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</si>
  <si>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</si>
  <si>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</si>
  <si>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</si>
  <si>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</si>
  <si>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</si>
  <si>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</si>
  <si>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</si>
  <si>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</si>
  <si>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</si>
  <si>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</si>
  <si>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</si>
  <si>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</si>
  <si>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</si>
  <si>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</si>
  <si>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</si>
  <si>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</si>
  <si>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</si>
  <si>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</si>
  <si>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</si>
  <si>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</si>
  <si>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</si>
  <si>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</si>
  <si>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</si>
  <si>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</si>
  <si>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</si>
  <si>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</si>
  <si>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</si>
  <si>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</si>
  <si>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</si>
  <si>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</si>
  <si>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</si>
  <si>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</si>
  <si>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</si>
  <si>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</si>
  <si>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</si>
  <si>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</si>
  <si>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</si>
  <si>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</si>
  <si>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</si>
  <si>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</si>
  <si>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</si>
  <si>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</si>
  <si>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</si>
  <si>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</si>
  <si>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</si>
  <si>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</si>
  <si>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</si>
  <si>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</si>
  <si>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</si>
  <si>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</si>
  <si>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</si>
  <si>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</si>
  <si>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</si>
  <si>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</si>
  <si>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</si>
  <si>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</si>
  <si>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</si>
  <si>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</si>
  <si>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</si>
  <si>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</si>
  <si>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</si>
  <si>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</si>
  <si>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</si>
  <si>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</si>
  <si>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</si>
  <si>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</si>
  <si>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</si>
  <si>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</si>
  <si>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</si>
  <si>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</si>
  <si>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</si>
  <si>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</si>
  <si>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</si>
  <si>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</si>
  <si>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</si>
  <si>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</si>
  <si>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</si>
  <si>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</si>
  <si>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</si>
  <si>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</si>
  <si>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</si>
  <si>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</si>
  <si>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</si>
  <si>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</si>
  <si>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</si>
  <si>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</si>
  <si>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</si>
  <si>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</si>
  <si>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</si>
  <si>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</si>
  <si>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</si>
  <si>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</si>
  <si>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</si>
  <si>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</si>
  <si>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</si>
  <si>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</si>
  <si>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</si>
  <si>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</si>
  <si>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</si>
  <si>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</si>
  <si>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</si>
  <si>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</si>
  <si>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</si>
  <si>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</si>
  <si>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</si>
  <si>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</si>
  <si>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</si>
  <si>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</si>
  <si>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</si>
  <si>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</si>
  <si>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</si>
  <si>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</si>
  <si>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</si>
  <si>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</si>
  <si>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</si>
  <si>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</si>
  <si>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</si>
  <si>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</si>
  <si>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</si>
  <si>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</si>
  <si>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</si>
  <si>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</si>
  <si>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</si>
  <si>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</si>
  <si>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</si>
  <si>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</si>
  <si>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</si>
  <si>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</si>
  <si>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</si>
  <si>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</si>
  <si>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</si>
  <si>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</si>
  <si>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</si>
  <si>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</si>
  <si>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</si>
  <si>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</si>
  <si>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</si>
  <si>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</si>
  <si>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</si>
  <si>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</si>
  <si>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</si>
  <si>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</si>
  <si>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</si>
  <si>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</si>
  <si>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</si>
  <si>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</si>
  <si>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</si>
  <si>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</si>
  <si>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</si>
  <si>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</si>
  <si>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</si>
  <si>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</si>
  <si>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</si>
  <si>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</si>
  <si>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</si>
  <si>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</si>
  <si>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</si>
  <si>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</si>
  <si>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</si>
  <si>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</si>
  <si>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</si>
  <si>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</si>
  <si>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</si>
  <si>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</si>
  <si>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</si>
  <si>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</si>
  <si>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</si>
  <si>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</si>
  <si>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</si>
  <si>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</si>
  <si>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</si>
  <si>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</si>
  <si>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</si>
  <si>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</si>
  <si>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</si>
  <si>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</si>
  <si>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</si>
  <si>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</si>
  <si>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</si>
  <si>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</si>
  <si>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</si>
  <si>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</si>
  <si>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</si>
  <si>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</si>
  <si>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</si>
  <si>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</si>
  <si>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</si>
  <si>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</si>
  <si>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</si>
  <si>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</si>
  <si>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</si>
  <si>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</si>
  <si>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</si>
  <si>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</si>
  <si>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</si>
  <si>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</si>
  <si>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</si>
  <si>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</si>
  <si>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</si>
  <si>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</si>
  <si>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</si>
  <si>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</si>
  <si>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</si>
  <si>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</si>
  <si>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</si>
  <si>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</si>
  <si>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</si>
  <si>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</si>
  <si>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</si>
  <si>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</si>
  <si>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</si>
  <si>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</si>
  <si>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</si>
  <si>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</si>
  <si>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</si>
  <si>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</si>
  <si>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</si>
  <si>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</si>
  <si>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</si>
  <si>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</si>
  <si>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</si>
  <si>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</si>
  <si>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</si>
  <si>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</si>
  <si>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</si>
  <si>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</si>
  <si>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</si>
  <si>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</si>
  <si>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</si>
  <si>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</si>
  <si>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</si>
  <si>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</si>
  <si>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</si>
  <si>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</si>
  <si>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</si>
  <si>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</si>
  <si>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</si>
  <si>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</si>
  <si>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</si>
  <si>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</si>
  <si>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</si>
  <si>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</si>
  <si>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</si>
  <si>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</si>
  <si>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</si>
  <si>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</si>
  <si>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</si>
  <si>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</si>
  <si>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</si>
  <si>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</si>
  <si>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</si>
  <si>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</si>
  <si>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</si>
  <si>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</si>
  <si>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</si>
  <si>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</si>
  <si>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</si>
  <si>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</si>
  <si>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</si>
  <si>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</si>
  <si>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</si>
  <si>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</si>
  <si>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</si>
  <si>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</si>
  <si>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</si>
  <si>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</si>
  <si>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</si>
  <si>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</si>
  <si>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</si>
  <si>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</si>
  <si>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</si>
  <si>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</si>
  <si>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</si>
  <si>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</si>
  <si>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</si>
  <si>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</si>
  <si>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</si>
  <si>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</si>
  <si>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</si>
  <si>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</si>
  <si>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</si>
  <si>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</si>
  <si>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</si>
  <si>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</si>
  <si>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</si>
  <si>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</si>
  <si>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</si>
  <si>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</si>
  <si>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</si>
  <si>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</si>
  <si>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</si>
  <si>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</si>
  <si>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</si>
  <si>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</si>
  <si>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</si>
  <si>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</si>
  <si>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</si>
  <si>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</si>
  <si>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</si>
  <si>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</si>
  <si>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</si>
  <si>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</si>
  <si>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</si>
  <si>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</si>
  <si>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</si>
  <si>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</si>
  <si>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</si>
  <si>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</si>
  <si>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</si>
  <si>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</si>
  <si>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</si>
  <si>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</si>
  <si>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</si>
  <si>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</si>
  <si>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</si>
  <si>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</si>
  <si>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</si>
  <si>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</si>
  <si>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</si>
  <si>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</si>
  <si>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</si>
  <si>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</si>
  <si>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</si>
  <si>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</si>
  <si>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</si>
  <si>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</si>
  <si>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</si>
  <si>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</si>
  <si>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</si>
  <si>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</si>
  <si>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</si>
  <si>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</si>
  <si>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</si>
  <si>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</si>
  <si>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</si>
  <si>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</si>
  <si>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</si>
  <si>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</si>
  <si>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</si>
  <si>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</si>
  <si>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</si>
  <si>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</si>
  <si>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</si>
  <si>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</si>
  <si>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</si>
  <si>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</si>
  <si>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</si>
  <si>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</si>
  <si>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</si>
  <si>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</si>
  <si>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</si>
  <si>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</si>
  <si>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</si>
  <si>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</si>
  <si>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</si>
  <si>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</si>
  <si>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</si>
  <si>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</si>
  <si>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</si>
  <si>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</si>
  <si>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</si>
  <si>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</si>
  <si>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</si>
  <si>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</si>
  <si>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</si>
  <si>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</si>
  <si>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</si>
  <si>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</si>
  <si>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</si>
  <si>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</si>
  <si>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</si>
  <si>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</si>
  <si>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</si>
  <si>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</si>
  <si>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</si>
  <si>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</si>
  <si>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</si>
  <si>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</si>
  <si>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</si>
  <si>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</si>
  <si>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</si>
  <si>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</si>
  <si>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</si>
  <si>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</si>
  <si>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</si>
  <si>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</si>
  <si>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</si>
  <si>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</si>
  <si>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</si>
  <si>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</si>
  <si>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</si>
  <si>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</si>
  <si>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</si>
  <si>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</si>
  <si>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</si>
  <si>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</si>
  <si>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</si>
  <si>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</si>
  <si>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</si>
  <si>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</si>
  <si>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</si>
  <si>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</si>
  <si>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</si>
  <si>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</si>
  <si>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</si>
  <si>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</si>
  <si>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</si>
  <si>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</si>
  <si>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</si>
  <si>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</si>
  <si>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</si>
  <si>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</si>
  <si>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</si>
  <si>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</si>
  <si>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</si>
  <si>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</si>
  <si>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</si>
  <si>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</si>
  <si>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</si>
  <si>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</si>
  <si>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</si>
  <si>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</si>
  <si>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</si>
  <si>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</si>
  <si>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</si>
  <si>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</si>
  <si>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</si>
  <si>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</si>
  <si>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</si>
  <si>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</si>
  <si>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</si>
  <si>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</si>
  <si>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</si>
  <si>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</si>
  <si>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</si>
  <si>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</si>
  <si>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</si>
  <si>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</si>
  <si>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</si>
  <si>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</si>
  <si>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</si>
  <si>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</si>
  <si>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</si>
  <si>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</si>
  <si>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</si>
  <si>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</si>
  <si>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</si>
  <si>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</si>
  <si>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</si>
  <si>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</si>
  <si>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</si>
  <si>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</si>
  <si>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</si>
  <si>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</si>
  <si>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</si>
  <si>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</si>
  <si>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</si>
  <si>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</si>
  <si>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</si>
  <si>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</si>
  <si>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</si>
  <si>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</si>
  <si>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</si>
  <si>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</si>
  <si>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</si>
  <si>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</si>
  <si>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</si>
  <si>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</si>
  <si>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</si>
  <si>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</si>
  <si>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</si>
  <si>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</si>
  <si>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</si>
  <si>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</si>
  <si>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</si>
  <si>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</si>
  <si>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</si>
  <si>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</si>
  <si>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</si>
  <si>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</si>
  <si>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</si>
  <si>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</si>
  <si>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</si>
  <si>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</si>
  <si>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</si>
  <si>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</si>
  <si>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</si>
  <si>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</si>
  <si>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</si>
  <si>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</si>
  <si>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</si>
  <si>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</si>
  <si>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</si>
  <si>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</si>
  <si>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</si>
  <si>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</si>
  <si>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</si>
  <si>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</si>
  <si>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</si>
  <si>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</si>
  <si>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</si>
  <si>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</si>
  <si>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</si>
  <si>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</si>
  <si>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</si>
  <si>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</si>
  <si>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</si>
  <si>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</si>
  <si>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</si>
  <si>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</si>
  <si>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</si>
  <si>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</si>
  <si>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</si>
  <si>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</si>
  <si>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</si>
  <si>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</si>
  <si>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</si>
  <si>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</si>
  <si>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</si>
  <si>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</si>
  <si>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</si>
  <si>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</si>
  <si>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</si>
  <si>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</si>
  <si>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</si>
  <si>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</si>
  <si>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</si>
  <si>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</si>
  <si>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</si>
  <si>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</si>
  <si>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</si>
  <si>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</si>
  <si>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</si>
  <si>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</si>
  <si>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</si>
  <si>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</si>
  <si>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</si>
  <si>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</si>
  <si>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</si>
  <si>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</si>
  <si>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</si>
  <si>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</si>
  <si>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</si>
  <si>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</si>
  <si>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</si>
  <si>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</si>
  <si>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</si>
  <si>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</si>
  <si>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</si>
  <si>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</si>
  <si>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</si>
  <si>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</si>
  <si>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</si>
  <si>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</si>
  <si>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</si>
  <si>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</si>
  <si>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</si>
  <si>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</si>
  <si>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</si>
  <si>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</si>
  <si>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</si>
  <si>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</si>
  <si>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</si>
  <si>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</si>
  <si>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</si>
  <si>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</si>
  <si>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</si>
  <si>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</si>
  <si>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</si>
  <si>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</si>
  <si>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</si>
  <si>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</si>
  <si>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</si>
  <si>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</si>
  <si>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</si>
  <si>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</si>
  <si>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</si>
  <si>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</si>
  <si>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</si>
  <si>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</si>
  <si>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</si>
  <si>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</si>
  <si>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</si>
  <si>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</si>
  <si>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</si>
  <si>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</si>
  <si>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</si>
  <si>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</si>
  <si>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</si>
  <si>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</si>
  <si>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</si>
  <si>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</si>
  <si>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</si>
  <si>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</si>
  <si>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</si>
  <si>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</si>
  <si>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</si>
  <si>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</si>
  <si>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</si>
  <si>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</si>
  <si>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</si>
  <si>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</si>
  <si>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</si>
  <si>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</si>
  <si>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</si>
  <si>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</si>
  <si>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</si>
  <si>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</si>
  <si>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</si>
  <si>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</si>
  <si>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</si>
  <si>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</si>
  <si>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</si>
  <si>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</si>
  <si>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</si>
  <si>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</si>
  <si>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</si>
  <si>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</si>
  <si>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</si>
  <si>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</si>
  <si>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</si>
  <si>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</si>
  <si>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</si>
  <si>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</si>
  <si>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</si>
  <si>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</si>
  <si>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</si>
  <si>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</si>
  <si>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</si>
  <si>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</si>
  <si>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</si>
  <si>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</si>
  <si>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</si>
  <si>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</si>
  <si>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</si>
  <si>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</si>
  <si>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</si>
  <si>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</si>
  <si>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</si>
  <si>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</si>
  <si>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</si>
  <si>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</si>
  <si>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</si>
  <si>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</si>
  <si>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</si>
  <si>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</si>
  <si>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</si>
  <si>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</si>
  <si>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</si>
  <si>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</si>
  <si>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</si>
  <si>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</si>
  <si>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</si>
  <si>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</si>
  <si>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</si>
  <si>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</si>
  <si>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</si>
  <si>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</si>
  <si>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</si>
  <si>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</si>
  <si>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</si>
  <si>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</si>
  <si>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</si>
  <si>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</si>
  <si>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</si>
  <si>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</si>
  <si>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</si>
  <si>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</si>
  <si>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</si>
  <si>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</si>
  <si>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</si>
  <si>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</si>
  <si>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</si>
  <si>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</si>
  <si>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</si>
  <si>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</si>
  <si>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</si>
  <si>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</si>
  <si>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</si>
  <si>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</si>
  <si>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</si>
  <si>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</si>
  <si>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</si>
  <si>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</si>
  <si>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</si>
  <si>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</si>
  <si>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</si>
  <si>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</si>
  <si>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</si>
  <si>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</si>
  <si>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</si>
  <si>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</si>
  <si>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</si>
  <si>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</si>
  <si>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</si>
  <si>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</si>
  <si>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</si>
  <si>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</si>
  <si>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</si>
  <si>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</si>
  <si>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</si>
  <si>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</si>
  <si>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</si>
  <si>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</si>
  <si>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</si>
  <si>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</si>
  <si>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</si>
  <si>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</si>
  <si>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</si>
  <si>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</si>
  <si>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</si>
  <si>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</si>
  <si>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</si>
  <si>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</si>
  <si>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</si>
  <si>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</si>
  <si>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</si>
  <si>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</si>
  <si>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</si>
  <si>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</si>
  <si>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</si>
  <si>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</si>
  <si>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</si>
  <si>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</si>
  <si>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</si>
  <si>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</si>
  <si>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</si>
  <si>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</si>
  <si>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</si>
  <si>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</si>
  <si>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</si>
  <si>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</si>
  <si>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</si>
  <si>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</si>
  <si>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</si>
  <si>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</si>
  <si>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</si>
  <si>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</si>
  <si>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</si>
  <si>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</si>
  <si>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</si>
  <si>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</si>
  <si>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</si>
  <si>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</si>
  <si>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</si>
  <si>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</si>
  <si>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</si>
  <si>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</si>
  <si>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</si>
  <si>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</si>
  <si>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</si>
  <si>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</si>
  <si>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</si>
  <si>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</si>
  <si>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</si>
  <si>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</si>
  <si>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</si>
  <si>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</si>
  <si>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</si>
  <si>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</si>
  <si>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</si>
  <si>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</si>
  <si>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</si>
  <si>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</si>
  <si>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</si>
  <si>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</si>
  <si>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</si>
  <si>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</si>
  <si>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</si>
  <si>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</si>
  <si>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</si>
  <si>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</si>
  <si>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</si>
  <si>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</si>
  <si>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</si>
  <si>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</si>
  <si>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</si>
  <si>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</si>
  <si>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</si>
  <si>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</si>
  <si>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</si>
  <si>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</si>
  <si>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</si>
  <si>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</si>
  <si>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</si>
  <si>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</si>
  <si>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</si>
  <si>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</si>
  <si>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</si>
  <si>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</si>
  <si>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</si>
  <si>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</si>
  <si>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</si>
  <si>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</si>
  <si>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</si>
  <si>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</si>
  <si>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</si>
  <si>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</si>
  <si>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</si>
  <si>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</si>
  <si>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</si>
  <si>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</si>
  <si>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</si>
  <si>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</si>
  <si>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</si>
  <si>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</si>
  <si>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</si>
  <si>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</si>
  <si>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</si>
  <si>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</si>
  <si>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</si>
  <si>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</si>
  <si>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</si>
  <si>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</si>
  <si>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</si>
  <si>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</si>
  <si>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</si>
  <si>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</si>
  <si>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</si>
  <si>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</si>
  <si>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</si>
  <si>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</si>
  <si>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</si>
  <si>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</si>
  <si>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</si>
  <si>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</si>
  <si>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</si>
  <si>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</si>
  <si>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</si>
  <si>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</si>
  <si>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</si>
  <si>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</si>
  <si>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</si>
  <si>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</si>
  <si>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</si>
  <si>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</si>
  <si>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</si>
  <si>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</si>
  <si>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</si>
  <si>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</si>
  <si>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</si>
  <si>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</si>
  <si>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</si>
  <si>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</si>
  <si>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</si>
  <si>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</si>
  <si>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</si>
  <si>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</si>
  <si>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</si>
  <si>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</si>
  <si>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</si>
  <si>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</si>
  <si>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</si>
  <si>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</si>
  <si>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</si>
  <si>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</si>
  <si>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</si>
  <si>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</si>
  <si>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</si>
  <si>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</si>
  <si>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</si>
  <si>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</si>
  <si>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</si>
  <si>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</si>
  <si>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</si>
  <si>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</si>
  <si>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</si>
  <si>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</si>
  <si>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</si>
  <si>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</si>
  <si>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</si>
  <si>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</si>
  <si>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</si>
  <si>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</si>
  <si>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</si>
  <si>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</si>
  <si>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</si>
  <si>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</si>
  <si>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</si>
  <si>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</si>
  <si>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</si>
  <si>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</si>
  <si>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</si>
  <si>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</si>
  <si>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</si>
  <si>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</si>
  <si>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</si>
  <si>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</si>
  <si>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</si>
  <si>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</si>
  <si>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</si>
  <si>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</si>
  <si>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</si>
  <si>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</si>
  <si>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</si>
  <si>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</si>
  <si>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</si>
  <si>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</si>
  <si>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</si>
  <si>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</si>
  <si>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</si>
  <si>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</si>
  <si>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</si>
  <si>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</si>
  <si>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</si>
  <si>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</si>
  <si>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</si>
  <si>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</si>
  <si>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</si>
  <si>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</si>
  <si>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</si>
  <si>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</si>
  <si>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</si>
  <si>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</si>
  <si>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</si>
  <si>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</si>
  <si>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</si>
  <si>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</si>
  <si>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</si>
  <si>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</si>
  <si>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</si>
  <si>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</si>
  <si>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</si>
  <si>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</si>
  <si>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</si>
  <si>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</si>
  <si>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</si>
  <si>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</si>
  <si>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</si>
  <si>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</si>
  <si>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</si>
  <si>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</si>
  <si>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</si>
  <si>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</si>
  <si>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</si>
  <si>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</si>
  <si>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</si>
  <si>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</si>
  <si>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</si>
  <si>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</si>
  <si>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</si>
  <si>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</si>
  <si>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</si>
  <si>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</si>
  <si>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</si>
  <si>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</si>
  <si>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</si>
  <si>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</si>
  <si>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</si>
  <si>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</si>
  <si>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</si>
  <si>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</si>
  <si>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</si>
  <si>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</si>
  <si>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</si>
  <si>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</si>
  <si>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</si>
  <si>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</si>
  <si>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</si>
  <si>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</si>
  <si>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</si>
  <si>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</si>
  <si>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</si>
  <si>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</si>
  <si>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</si>
  <si>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</si>
  <si>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</si>
  <si>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</si>
  <si>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</si>
  <si>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</si>
  <si>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</si>
  <si>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</si>
  <si>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</si>
  <si>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</si>
  <si>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</si>
  <si>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</si>
  <si>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</si>
  <si>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</si>
  <si>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</si>
  <si>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</si>
  <si>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</si>
  <si>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</si>
  <si>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</si>
  <si>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</si>
  <si>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</si>
  <si>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</si>
  <si>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</si>
  <si>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</si>
  <si>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</si>
  <si>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</si>
  <si>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</si>
  <si>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</si>
  <si>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</si>
  <si>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</si>
  <si>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</si>
  <si>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</si>
  <si>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</si>
  <si>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</si>
  <si>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</si>
  <si>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</si>
  <si>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</si>
  <si>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</si>
  <si>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</si>
  <si>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</si>
  <si>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</si>
  <si>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</si>
  <si>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</si>
  <si>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</si>
  <si>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</si>
  <si>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</si>
  <si>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</si>
  <si>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</si>
  <si>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</si>
  <si>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</si>
  <si>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</si>
  <si>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</si>
  <si>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</si>
  <si>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</si>
  <si>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</si>
  <si>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</si>
  <si>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</si>
  <si>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</si>
  <si>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</si>
  <si>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</si>
  <si>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</si>
  <si>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</si>
  <si>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</si>
  <si>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</si>
  <si>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</si>
  <si>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</si>
  <si>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</si>
  <si>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</si>
  <si>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</si>
  <si>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</si>
  <si>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</si>
  <si>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</si>
  <si>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</si>
  <si>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</si>
  <si>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</si>
  <si>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</si>
  <si>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</si>
  <si>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</si>
  <si>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</si>
  <si>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</si>
  <si>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</si>
  <si>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</si>
  <si>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</si>
  <si>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</si>
  <si>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</si>
  <si>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</si>
  <si>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</si>
  <si>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</si>
  <si>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</si>
  <si>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</si>
  <si>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</si>
  <si>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</si>
  <si>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</si>
  <si>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</si>
  <si>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</si>
  <si>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</si>
  <si>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</si>
  <si>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</si>
  <si>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</si>
  <si>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</si>
  <si>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</si>
  <si>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</si>
  <si>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</si>
  <si>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</si>
  <si>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</si>
  <si>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</si>
  <si>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</si>
  <si>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</si>
  <si>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</si>
  <si>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</si>
  <si>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</si>
  <si>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</si>
  <si>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</si>
  <si>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</si>
  <si>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</si>
  <si>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</si>
  <si>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</si>
  <si>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</si>
  <si>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</si>
  <si>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</si>
  <si>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</si>
  <si>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</si>
  <si>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</si>
  <si>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</si>
  <si>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</si>
  <si>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</si>
  <si>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</si>
  <si>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</si>
  <si>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</si>
  <si>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</si>
  <si>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</si>
  <si>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</si>
  <si>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</si>
  <si>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</si>
  <si>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</si>
  <si>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</si>
  <si>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</si>
  <si>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</si>
  <si>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</si>
  <si>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</si>
  <si>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</si>
  <si>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</si>
  <si>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</si>
  <si>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</si>
  <si>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</si>
  <si>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</si>
  <si>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</si>
  <si>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</si>
  <si>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</si>
  <si>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</si>
  <si>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</si>
  <si>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</si>
  <si>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</si>
  <si>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</si>
  <si>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</si>
  <si>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</si>
  <si>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</si>
  <si>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</si>
  <si>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</si>
  <si>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</si>
  <si>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</si>
  <si>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</si>
  <si>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</si>
  <si>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</si>
  <si>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</si>
  <si>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</si>
  <si>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</si>
  <si>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</si>
  <si>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</si>
  <si>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</si>
  <si>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</si>
  <si>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</si>
  <si>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</si>
  <si>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</si>
  <si>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</si>
  <si>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</si>
  <si>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</si>
  <si>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</si>
  <si>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</si>
  <si>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</si>
  <si>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</si>
  <si>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</si>
  <si>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</si>
  <si>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</si>
  <si>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</si>
  <si>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</si>
  <si>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</si>
  <si>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</si>
  <si>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</si>
  <si>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</si>
  <si>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</si>
  <si>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</si>
  <si>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</si>
  <si>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</si>
  <si>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</si>
  <si>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</si>
  <si>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</si>
  <si>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</si>
  <si>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</si>
  <si>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</si>
  <si>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</si>
  <si>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</si>
  <si>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</si>
  <si>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</si>
  <si>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</si>
  <si>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</si>
  <si>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</si>
  <si>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</si>
  <si>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</si>
  <si>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</si>
  <si>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</si>
  <si>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</si>
  <si>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</si>
  <si>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</si>
  <si>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</si>
  <si>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</si>
  <si>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</si>
  <si>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</si>
  <si>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</si>
  <si>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</si>
  <si>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</si>
  <si>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</si>
  <si>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</si>
  <si>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</si>
  <si>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</si>
  <si>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</si>
  <si>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</si>
  <si>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</si>
  <si>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</si>
  <si>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</si>
  <si>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</si>
  <si>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</si>
  <si>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</si>
  <si>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</si>
  <si>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</si>
  <si>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</si>
  <si>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</si>
  <si>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</si>
  <si>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</si>
  <si>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</si>
  <si>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</si>
  <si>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</si>
  <si>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</si>
  <si>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</si>
  <si>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</si>
  <si>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</si>
  <si>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</si>
  <si>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</si>
  <si>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</si>
  <si>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</si>
  <si>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</si>
  <si>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</si>
  <si>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</si>
  <si>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</si>
  <si>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</si>
  <si>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</si>
  <si>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</si>
  <si>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</si>
  <si>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</si>
  <si>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</si>
  <si>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</si>
  <si>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</si>
  <si>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</si>
  <si>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</si>
  <si>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</si>
  <si>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</si>
  <si>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</si>
  <si>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</si>
  <si>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</si>
  <si>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</si>
  <si>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</si>
  <si>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</si>
  <si>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</si>
  <si>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</si>
  <si>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</si>
  <si>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</si>
  <si>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</si>
  <si>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</si>
  <si>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</si>
  <si>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</si>
  <si>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</si>
  <si>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</si>
  <si>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</si>
  <si>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</si>
  <si>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</si>
  <si>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</si>
  <si>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</si>
  <si>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</si>
  <si>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</si>
  <si>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</si>
  <si>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</si>
  <si>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</si>
  <si>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</si>
  <si>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</si>
  <si>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</si>
  <si>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</si>
  <si>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</si>
  <si>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</si>
  <si>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</si>
  <si>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</si>
  <si>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</si>
  <si>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</si>
  <si>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</si>
  <si>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</si>
  <si>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</si>
  <si>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</si>
  <si>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</si>
  <si>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</si>
  <si>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</si>
  <si>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</si>
  <si>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</si>
  <si>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</si>
  <si>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</si>
  <si>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</si>
  <si>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</si>
  <si>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</si>
  <si>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</si>
  <si>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</si>
  <si>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</si>
  <si>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</si>
  <si>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</si>
  <si>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</si>
  <si>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</si>
  <si>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</si>
  <si>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</si>
  <si>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</si>
  <si>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</si>
  <si>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</si>
  <si>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</si>
  <si>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</si>
  <si>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</si>
  <si>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</si>
  <si>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</si>
  <si>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</si>
  <si>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</si>
  <si>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</si>
  <si>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</si>
  <si>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</si>
  <si>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</si>
  <si>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</si>
  <si>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</si>
  <si>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</si>
  <si>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</si>
  <si>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</si>
  <si>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</si>
  <si>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</si>
  <si>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</si>
  <si>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</si>
  <si>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</si>
  <si>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</si>
  <si>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</si>
  <si>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</si>
  <si>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</si>
  <si>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</si>
  <si>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</si>
  <si>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</si>
  <si>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</si>
  <si>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</si>
  <si>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</si>
  <si>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</si>
  <si>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</si>
  <si>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</si>
  <si>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</si>
  <si>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</si>
  <si>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</si>
  <si>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</si>
  <si>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</si>
  <si>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</si>
  <si>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</si>
  <si>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</si>
  <si>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</si>
  <si>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</si>
  <si>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</si>
  <si>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</si>
  <si>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</si>
  <si>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</si>
  <si>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</si>
  <si>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</si>
  <si>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</si>
  <si>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</si>
  <si>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</si>
  <si>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</si>
  <si>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</si>
  <si>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</si>
  <si>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</si>
  <si>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</si>
  <si>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</si>
  <si>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</si>
  <si>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</si>
  <si>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</si>
  <si>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</si>
  <si>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</si>
  <si>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</si>
  <si>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</si>
  <si>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</si>
  <si>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</si>
  <si>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</si>
  <si>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</si>
  <si>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</si>
  <si>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</si>
  <si>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</si>
  <si>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</si>
  <si>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</si>
  <si>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</si>
  <si>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</si>
  <si>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</si>
  <si>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</si>
  <si>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</si>
  <si>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</si>
  <si>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</si>
  <si>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</si>
  <si>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</si>
  <si>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</si>
  <si>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</si>
  <si>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</si>
  <si>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</si>
  <si>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</si>
  <si>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</si>
  <si>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</si>
  <si>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</si>
  <si>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</si>
  <si>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</si>
  <si>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</si>
  <si>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</si>
  <si>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</si>
  <si>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</si>
  <si>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</si>
  <si>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</si>
  <si>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</si>
  <si>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</si>
  <si>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</si>
  <si>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</si>
  <si>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</si>
  <si>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</si>
  <si>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</si>
  <si>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</si>
  <si>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</si>
  <si>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</si>
  <si>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</si>
  <si>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</si>
  <si>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</si>
  <si>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</si>
  <si>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</si>
  <si>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</si>
  <si>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</si>
  <si>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</si>
  <si>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</si>
  <si>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</si>
  <si>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</si>
  <si>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</si>
  <si>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</si>
  <si>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</si>
  <si>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</si>
  <si>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</si>
  <si>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</si>
  <si>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</si>
  <si>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</si>
  <si>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</si>
  <si>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</si>
  <si>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</si>
  <si>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</si>
  <si>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</si>
  <si>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</si>
  <si>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</si>
  <si>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</si>
  <si>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</si>
  <si>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</si>
  <si>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</si>
  <si>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</si>
  <si>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</si>
  <si>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</si>
  <si>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</si>
  <si>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</si>
  <si>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</si>
  <si>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</si>
  <si>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</si>
  <si>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</si>
  <si>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</si>
  <si>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</si>
  <si>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</si>
  <si>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</si>
  <si>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</si>
  <si>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</si>
  <si>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</si>
  <si>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</si>
  <si>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</si>
  <si>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</si>
  <si>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</si>
  <si>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</si>
  <si>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</si>
  <si>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</si>
  <si>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</si>
  <si>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</si>
  <si>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</si>
  <si>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</si>
  <si>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</si>
  <si>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</si>
  <si>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</si>
  <si>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</si>
  <si>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</si>
  <si>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</si>
  <si>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</si>
  <si>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</si>
  <si>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</si>
  <si>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</si>
  <si>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</si>
  <si>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</si>
  <si>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</si>
  <si>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</si>
  <si>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</si>
  <si>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</si>
  <si>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</si>
  <si>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</si>
  <si>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</si>
  <si>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</si>
  <si>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</si>
  <si>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</si>
  <si>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</si>
  <si>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</si>
  <si>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</si>
  <si>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</si>
  <si>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</si>
  <si>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</si>
  <si>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</si>
  <si>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</si>
  <si>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</si>
  <si>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</si>
  <si>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</si>
  <si>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</si>
  <si>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</si>
  <si>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</si>
  <si>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</si>
  <si>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</si>
  <si>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</si>
  <si>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</si>
  <si>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</si>
  <si>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</si>
  <si>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</si>
  <si>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</si>
  <si>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</si>
  <si>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</si>
  <si>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</si>
  <si>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</si>
  <si>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</si>
  <si>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</si>
  <si>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</si>
  <si>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</si>
  <si>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</si>
  <si>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</si>
  <si>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</si>
  <si>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</si>
  <si>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</si>
  <si>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</si>
  <si>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</si>
  <si>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</si>
  <si>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</si>
  <si>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</si>
  <si>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</si>
  <si>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</si>
  <si>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</si>
  <si>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</si>
  <si>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</si>
  <si>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</si>
  <si>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</si>
  <si>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</si>
  <si>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</si>
  <si>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</si>
  <si>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</si>
  <si>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</si>
  <si>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</si>
  <si>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</si>
  <si>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</si>
  <si>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</si>
  <si>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</si>
  <si>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</si>
  <si>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</si>
  <si>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</si>
  <si>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</si>
  <si>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</si>
  <si>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</si>
  <si>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</si>
  <si>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</si>
  <si>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</si>
  <si>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</si>
  <si>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</si>
  <si>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</si>
  <si>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</si>
  <si>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</si>
  <si>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</si>
  <si>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</si>
  <si>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</si>
  <si>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</si>
  <si>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</si>
  <si>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</si>
  <si>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</si>
  <si>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</si>
  <si>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</si>
  <si>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</si>
  <si>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</si>
  <si>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</si>
  <si>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</si>
  <si>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</si>
  <si>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</si>
  <si>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</si>
  <si>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</si>
  <si>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</si>
  <si>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</si>
  <si>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</si>
  <si>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</si>
  <si>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</si>
  <si>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</si>
  <si>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</si>
  <si>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</si>
  <si>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</si>
  <si>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</si>
  <si>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</si>
  <si>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</si>
  <si>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</si>
  <si>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</si>
  <si>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</si>
  <si>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</si>
  <si>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</si>
  <si>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</si>
  <si>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</si>
  <si>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</si>
  <si>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</si>
  <si>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</si>
  <si>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</si>
  <si>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</si>
  <si>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</si>
  <si>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</si>
  <si>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</si>
  <si>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</si>
  <si>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</si>
  <si>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</si>
  <si>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</si>
  <si>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</si>
  <si>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</si>
  <si>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</si>
  <si>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</si>
  <si>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</si>
  <si>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</si>
  <si>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</si>
  <si>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</si>
  <si>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</si>
  <si>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</si>
  <si>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</si>
  <si>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</si>
  <si>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</si>
  <si>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</si>
  <si>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</si>
  <si>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</si>
  <si>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</si>
  <si>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</si>
  <si>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</si>
  <si>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</si>
  <si>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</si>
  <si>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</si>
  <si>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</si>
  <si>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</si>
  <si>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</si>
  <si>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</si>
  <si>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</si>
  <si>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</si>
  <si>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</si>
  <si>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</si>
  <si>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</si>
  <si>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</si>
  <si>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</si>
  <si>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</si>
  <si>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</si>
  <si>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</si>
  <si>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</si>
  <si>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</si>
  <si>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</si>
  <si>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</si>
  <si>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</si>
  <si>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</si>
  <si>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</si>
  <si>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</si>
  <si>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</si>
  <si>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</si>
  <si>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</si>
  <si>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</si>
  <si>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</si>
  <si>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</si>
  <si>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</si>
  <si>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</si>
  <si>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</si>
  <si>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</si>
  <si>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</si>
  <si>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</si>
  <si>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</si>
  <si>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</si>
  <si>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</si>
  <si>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</si>
  <si>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</si>
  <si>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</si>
  <si>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</si>
  <si>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</si>
  <si>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</si>
  <si>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</si>
  <si>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</si>
  <si>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</si>
  <si>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</si>
  <si>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</si>
  <si>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</si>
  <si>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</si>
  <si>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</si>
  <si>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</si>
  <si>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</si>
  <si>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</si>
  <si>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</si>
  <si>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</si>
  <si>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</si>
  <si>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</si>
  <si>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</si>
  <si>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</si>
  <si>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</si>
  <si>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</si>
  <si>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</si>
  <si>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</si>
  <si>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</si>
  <si>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</si>
  <si>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</si>
  <si>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</si>
  <si>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</si>
  <si>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</si>
  <si>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</si>
  <si>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</si>
  <si>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</si>
  <si>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</si>
  <si>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</si>
  <si>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</si>
  <si>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</si>
  <si>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</si>
  <si>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</si>
  <si>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</si>
  <si>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</si>
  <si>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</si>
  <si>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</si>
  <si>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</si>
  <si>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</si>
  <si>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</si>
  <si>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</si>
  <si>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</si>
  <si>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</si>
  <si>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</si>
  <si>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</si>
  <si>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</si>
  <si>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</si>
  <si>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</si>
  <si>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</si>
  <si>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</si>
  <si>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</si>
  <si>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</si>
  <si>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</si>
  <si>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</si>
  <si>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</si>
  <si>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</si>
  <si>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</si>
  <si>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</si>
  <si>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</si>
  <si>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</si>
  <si>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</si>
  <si>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</si>
  <si>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</si>
  <si>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</si>
  <si>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</si>
  <si>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</si>
  <si>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</si>
  <si>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</si>
  <si>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</si>
  <si>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</si>
  <si>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</si>
  <si>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</si>
  <si>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</si>
  <si>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</si>
  <si>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</si>
  <si>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</si>
  <si>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</si>
  <si>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</si>
  <si>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</si>
  <si>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</si>
  <si>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</si>
  <si>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</si>
  <si>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</si>
  <si>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</si>
  <si>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</si>
  <si>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</si>
  <si>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</si>
  <si>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</si>
  <si>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</si>
  <si>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</si>
  <si>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</si>
  <si>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</si>
  <si>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</si>
  <si>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</si>
  <si>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</si>
  <si>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</si>
  <si>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</si>
  <si>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</si>
  <si>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</si>
  <si>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</si>
  <si>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</si>
  <si>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</si>
  <si>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</si>
  <si>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</si>
  <si>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</si>
  <si>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</si>
  <si>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</si>
  <si>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</si>
  <si>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</si>
  <si>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</si>
  <si>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</si>
  <si>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</si>
  <si>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</si>
  <si>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</si>
  <si>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</si>
  <si>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</si>
  <si>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</si>
  <si>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</si>
  <si>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</si>
  <si>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</si>
  <si>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</si>
  <si>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</si>
  <si>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</si>
  <si>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</si>
  <si>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</si>
  <si>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</si>
  <si>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</si>
  <si>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</si>
  <si>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</si>
  <si>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</si>
  <si>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</si>
  <si>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</si>
  <si>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</si>
  <si>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</si>
  <si>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</si>
  <si>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</si>
  <si>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</si>
  <si>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</si>
  <si>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</si>
  <si>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</si>
  <si>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</si>
  <si>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</si>
  <si>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</si>
  <si>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</si>
  <si>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</si>
  <si>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</si>
  <si>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</si>
  <si>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</si>
  <si>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</si>
  <si>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</si>
  <si>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</si>
  <si>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</si>
  <si>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</si>
  <si>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</si>
  <si>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</si>
  <si>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</si>
  <si>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</si>
  <si>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</si>
  <si>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</si>
  <si>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</si>
  <si>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</si>
  <si>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</si>
  <si>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</si>
  <si>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</si>
  <si>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</si>
  <si>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</si>
  <si>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</si>
  <si>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</si>
  <si>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</si>
  <si>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</si>
  <si>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</si>
  <si>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</si>
  <si>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</si>
  <si>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</si>
  <si>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</si>
  <si>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</si>
  <si>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</si>
  <si>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</si>
  <si>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</si>
  <si>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</si>
  <si>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</si>
  <si>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</si>
  <si>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</si>
  <si>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</si>
  <si>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</si>
  <si>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</si>
  <si>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</si>
  <si>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</si>
  <si>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</si>
  <si>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</si>
  <si>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</si>
  <si>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</si>
  <si>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</si>
  <si>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</si>
  <si>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</si>
  <si>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</si>
  <si>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</si>
  <si>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</si>
  <si>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</si>
  <si>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</si>
  <si>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</si>
  <si>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</si>
  <si>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</si>
  <si>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</si>
  <si>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</si>
  <si>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</si>
  <si>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</si>
  <si>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</si>
  <si>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</si>
  <si>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</si>
  <si>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</si>
  <si>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</si>
  <si>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</si>
  <si>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</si>
  <si>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</si>
  <si>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</si>
  <si>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</si>
  <si>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</si>
  <si>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</si>
  <si>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</si>
  <si>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</si>
  <si>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</si>
  <si>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</si>
  <si>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</si>
  <si>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</si>
  <si>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</si>
  <si>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</si>
  <si>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</si>
  <si>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</si>
  <si>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</si>
  <si>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</si>
  <si>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</si>
  <si>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</si>
  <si>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</si>
  <si>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</si>
  <si>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</si>
  <si>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</si>
  <si>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</si>
  <si>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</si>
  <si>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</si>
  <si>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</si>
  <si>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</si>
  <si>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</si>
  <si>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</si>
  <si>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</si>
  <si>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</si>
  <si>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</si>
  <si>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</si>
  <si>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</si>
  <si>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</si>
  <si>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</si>
  <si>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</si>
  <si>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</si>
  <si>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</si>
  <si>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</si>
  <si>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</si>
  <si>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</si>
  <si>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</si>
  <si>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</si>
  <si>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</si>
  <si>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</si>
  <si>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</si>
  <si>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</si>
  <si>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</si>
  <si>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</si>
  <si>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</si>
  <si>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</si>
  <si>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</si>
  <si>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</si>
  <si>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</si>
  <si>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</si>
  <si>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</si>
  <si>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</si>
  <si>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</si>
  <si>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</si>
  <si>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</si>
  <si>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</si>
  <si>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</si>
  <si>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</si>
  <si>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</si>
  <si>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</si>
  <si>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</si>
  <si>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</si>
  <si>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</si>
  <si>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</si>
  <si>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</si>
  <si>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</si>
  <si>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</si>
  <si>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</si>
  <si>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</si>
  <si>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</si>
  <si>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</si>
  <si>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</si>
  <si>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</si>
  <si>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</si>
  <si>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</si>
  <si>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</si>
  <si>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</si>
  <si>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</si>
  <si>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</si>
  <si>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</si>
  <si>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</si>
  <si>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</si>
  <si>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</si>
  <si>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</si>
  <si>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</si>
  <si>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</si>
  <si>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</si>
  <si>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</si>
  <si>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</si>
  <si>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</si>
  <si>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</si>
  <si>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</si>
  <si>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</si>
  <si>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</si>
  <si>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</si>
  <si>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</si>
  <si>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</si>
  <si>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</si>
  <si>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</si>
  <si>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</si>
  <si>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</si>
  <si>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</si>
  <si>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</si>
  <si>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</si>
  <si>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</si>
  <si>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</si>
  <si>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</si>
  <si>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</si>
  <si>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</si>
  <si>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</si>
  <si>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</si>
  <si>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</si>
  <si>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</si>
  <si>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</si>
  <si>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</si>
  <si>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</si>
  <si>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</si>
  <si>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</si>
  <si>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</si>
  <si>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</si>
  <si>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</si>
  <si>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</si>
  <si>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</si>
  <si>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</si>
  <si>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</si>
  <si>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</si>
  <si>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</si>
  <si>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</si>
  <si>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</si>
  <si>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</si>
  <si>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</si>
  <si>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</si>
  <si>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</si>
  <si>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</si>
  <si>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</si>
  <si>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</si>
  <si>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</si>
  <si>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</si>
  <si>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</si>
  <si>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</si>
  <si>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</si>
  <si>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</si>
  <si>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</si>
  <si>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</si>
  <si>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</si>
  <si>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</si>
  <si>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</si>
  <si>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</si>
  <si>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</si>
  <si>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</si>
  <si>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</si>
  <si>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</si>
  <si>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</si>
  <si>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</si>
  <si>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</si>
  <si>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</si>
  <si>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</si>
  <si>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</si>
  <si>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</si>
  <si>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</si>
  <si>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</si>
  <si>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</si>
  <si>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</si>
  <si>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</si>
  <si>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</si>
  <si>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</si>
  <si>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</si>
  <si>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</si>
  <si>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</si>
  <si>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</si>
  <si>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</si>
  <si>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</si>
  <si>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</si>
  <si>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</si>
  <si>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</si>
  <si>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</si>
  <si>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</si>
  <si>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</si>
  <si>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</si>
  <si>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</si>
  <si>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</si>
  <si>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</si>
  <si>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</si>
  <si>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</si>
  <si>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</si>
  <si>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</si>
  <si>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</si>
  <si>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</si>
  <si>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</si>
  <si>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</si>
  <si>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</si>
  <si>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</si>
  <si>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</si>
  <si>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</si>
  <si>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</si>
  <si>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</si>
  <si>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</si>
  <si>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</si>
  <si>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</si>
  <si>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</si>
  <si>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</si>
  <si>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</si>
  <si>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</si>
  <si>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</si>
  <si>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</si>
  <si>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</si>
  <si>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</si>
  <si>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</si>
  <si>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</si>
  <si>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</si>
  <si>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</si>
  <si>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</si>
  <si>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</si>
  <si>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</si>
  <si>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</si>
  <si>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</si>
  <si>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</si>
  <si>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</si>
  <si>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</si>
  <si>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</si>
  <si>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</si>
  <si>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</si>
  <si>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</si>
  <si>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</si>
  <si>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</si>
  <si>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</si>
  <si>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</si>
  <si>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</si>
  <si>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</si>
  <si>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</si>
  <si>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</si>
  <si>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</si>
  <si>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</si>
  <si>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</si>
  <si>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</si>
  <si>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</si>
  <si>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</si>
  <si>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</si>
  <si>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</si>
  <si>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</si>
  <si>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</si>
  <si>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</si>
  <si>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</si>
  <si>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</si>
  <si>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</si>
  <si>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</si>
  <si>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</si>
  <si>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</si>
  <si>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</si>
  <si>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</si>
  <si>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</si>
  <si>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</si>
  <si>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</si>
  <si>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</si>
  <si>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</si>
  <si>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</si>
  <si>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</si>
  <si>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</si>
  <si>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</si>
  <si>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</si>
  <si>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</si>
  <si>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</si>
  <si>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</si>
  <si>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</si>
  <si>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</si>
  <si>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</si>
  <si>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</si>
  <si>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</si>
  <si>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</si>
  <si>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</si>
  <si>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</si>
  <si>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</si>
  <si>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</si>
  <si>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</si>
  <si>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</si>
  <si>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</si>
  <si>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</si>
  <si>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</si>
  <si>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</si>
  <si>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</si>
  <si>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</si>
  <si>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</si>
  <si>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</si>
  <si>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</si>
  <si>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</si>
  <si>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</si>
  <si>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</si>
  <si>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</si>
  <si>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</si>
  <si>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</si>
  <si>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</si>
  <si>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</si>
  <si>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</si>
  <si>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</si>
  <si>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</si>
  <si>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</si>
  <si>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</si>
  <si>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</si>
  <si>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</si>
  <si>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</si>
  <si>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</si>
  <si>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</si>
  <si>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</si>
  <si>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</si>
  <si>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</si>
  <si>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</si>
  <si>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</si>
  <si>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</si>
  <si>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</si>
  <si>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</si>
  <si>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</si>
  <si>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</si>
  <si>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</si>
  <si>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</si>
  <si>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</si>
  <si>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</si>
  <si>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</si>
  <si>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</si>
  <si>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</si>
  <si>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</si>
  <si>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</si>
  <si>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</si>
  <si>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</si>
  <si>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</si>
  <si>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</si>
  <si>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</si>
  <si>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</si>
  <si>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</si>
  <si>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</si>
  <si>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</si>
  <si>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</si>
  <si>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</si>
  <si>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</si>
  <si>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</si>
  <si>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</si>
  <si>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</si>
  <si>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</si>
  <si>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</si>
  <si>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</si>
  <si>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</si>
  <si>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</si>
  <si>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</si>
  <si>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</si>
  <si>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</si>
  <si>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</si>
  <si>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</si>
  <si>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</si>
  <si>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</si>
  <si>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</si>
  <si>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</si>
  <si>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</si>
  <si>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</si>
  <si>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</si>
  <si>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</si>
  <si>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</si>
  <si>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</si>
  <si>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</si>
  <si>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</si>
  <si>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</si>
  <si>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</si>
  <si>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</si>
  <si>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</si>
  <si>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</si>
  <si>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</si>
  <si>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</si>
  <si>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</si>
  <si>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</si>
  <si>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</si>
  <si>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</si>
  <si>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</si>
  <si>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</si>
  <si>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</si>
  <si>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</si>
  <si>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</si>
  <si>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</si>
  <si>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</si>
  <si>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</si>
  <si>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</si>
  <si>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</si>
  <si>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</si>
  <si>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</si>
  <si>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</si>
  <si>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</si>
  <si>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</si>
  <si>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</si>
  <si>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</si>
  <si>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</si>
  <si>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</si>
  <si>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</si>
  <si>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</si>
  <si>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</si>
  <si>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</si>
  <si>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</si>
  <si>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</si>
  <si>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</si>
  <si>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</si>
  <si>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</si>
  <si>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</si>
  <si>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</si>
  <si>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</si>
  <si>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</si>
  <si>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</si>
  <si>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</si>
  <si>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</si>
  <si>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</si>
  <si>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</si>
  <si>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</si>
  <si>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</si>
  <si>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</si>
  <si>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</si>
  <si>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</si>
  <si>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</si>
  <si>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</si>
  <si>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</si>
  <si>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</si>
  <si>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</si>
  <si>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</si>
  <si>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</si>
  <si>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</si>
  <si>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</si>
  <si>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</si>
  <si>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</si>
  <si>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</si>
  <si>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</si>
  <si>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</si>
  <si>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</si>
  <si>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</si>
  <si>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</si>
  <si>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</si>
  <si>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</si>
  <si>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</si>
  <si>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</si>
  <si>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</si>
  <si>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</si>
  <si>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</si>
  <si>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</si>
  <si>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</si>
  <si>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</si>
  <si>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</si>
  <si>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</si>
  <si>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</si>
  <si>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</si>
  <si>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</si>
  <si>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</si>
  <si>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</si>
  <si>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</si>
  <si>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</si>
  <si>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</si>
  <si>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</si>
  <si>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</si>
  <si>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</si>
  <si>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</si>
  <si>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</si>
  <si>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</si>
  <si>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</si>
  <si>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</si>
  <si>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</si>
  <si>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</si>
  <si>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</si>
  <si>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</si>
  <si>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</si>
  <si>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</si>
  <si>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</si>
  <si>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</si>
  <si>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</si>
  <si>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</si>
  <si>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</si>
  <si>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</si>
  <si>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</si>
  <si>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</si>
  <si>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</si>
  <si>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</si>
  <si>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</si>
  <si>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</si>
  <si>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</si>
  <si>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</si>
  <si>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</si>
  <si>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</si>
  <si>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</si>
  <si>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</si>
  <si>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</si>
  <si>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</si>
  <si>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</si>
  <si>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</si>
  <si>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</si>
  <si>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</si>
  <si>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</si>
  <si>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</si>
  <si>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</si>
  <si>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</si>
  <si>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</si>
  <si>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</si>
  <si>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</si>
  <si>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</si>
  <si>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</si>
  <si>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</si>
  <si>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</si>
  <si>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</si>
  <si>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</si>
  <si>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</si>
  <si>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</si>
  <si>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</si>
  <si>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</si>
  <si>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</si>
  <si>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</si>
  <si>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</si>
  <si>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</si>
  <si>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</si>
  <si>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</si>
  <si>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</si>
  <si>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</si>
  <si>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</si>
  <si>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</si>
  <si>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</si>
  <si>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</si>
  <si>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</si>
  <si>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</si>
  <si>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</si>
  <si>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</si>
  <si>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</si>
  <si>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</si>
  <si>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</si>
  <si>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</si>
  <si>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</si>
  <si>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</si>
  <si>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</si>
  <si>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</si>
  <si>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</si>
  <si>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</si>
  <si>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</si>
  <si>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</si>
  <si>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</si>
  <si>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</si>
  <si>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</si>
  <si>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</si>
  <si>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</si>
  <si>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</si>
  <si>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</si>
  <si>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</si>
  <si>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</si>
  <si>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</si>
  <si>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</si>
  <si>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</si>
  <si>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</si>
  <si>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</si>
  <si>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</si>
  <si>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</si>
  <si>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</si>
  <si>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</si>
  <si>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</si>
  <si>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</si>
  <si>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</si>
  <si>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</si>
  <si>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</si>
  <si>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</si>
  <si>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</si>
  <si>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</si>
  <si>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</si>
  <si>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</si>
  <si>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</si>
  <si>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</si>
  <si>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</si>
  <si>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</si>
  <si>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</si>
  <si>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</si>
  <si>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</si>
  <si>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</si>
  <si>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</si>
  <si>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</si>
  <si>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</si>
  <si>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</si>
  <si>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</si>
  <si>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</si>
  <si>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</si>
  <si>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</si>
  <si>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</si>
  <si>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</si>
  <si>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</si>
  <si>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</si>
  <si>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</si>
  <si>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</si>
  <si>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</si>
  <si>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</si>
  <si>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</si>
  <si>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</si>
  <si>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</si>
  <si>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</si>
  <si>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</si>
  <si>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</si>
  <si>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</si>
  <si>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</si>
  <si>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</si>
  <si>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</si>
  <si>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</si>
  <si>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</si>
  <si>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</si>
  <si>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</si>
  <si>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</si>
  <si>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</si>
  <si>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</si>
  <si>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</si>
  <si>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</si>
  <si>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</si>
  <si>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</si>
  <si>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</si>
  <si>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</si>
  <si>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</si>
  <si>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</si>
  <si>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</si>
  <si>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</si>
  <si>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</si>
  <si>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</si>
  <si>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</si>
  <si>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</si>
  <si>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</si>
  <si>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</si>
  <si>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</si>
  <si>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</si>
  <si>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</si>
  <si>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</si>
  <si>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</si>
  <si>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</si>
  <si>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</si>
  <si>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</si>
  <si>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</si>
  <si>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</si>
  <si>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</si>
  <si>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</si>
  <si>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</si>
  <si>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</si>
  <si>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</si>
  <si>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</si>
  <si>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</si>
  <si>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</si>
  <si>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</si>
  <si>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</si>
  <si>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</si>
  <si>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</si>
  <si>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</si>
  <si>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</si>
  <si>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</si>
  <si>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</si>
  <si>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</si>
  <si>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</si>
  <si>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</si>
  <si>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</si>
  <si>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</si>
  <si>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</si>
  <si>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</si>
  <si>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</si>
  <si>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</si>
  <si>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</si>
  <si>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</si>
  <si>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</si>
  <si>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</si>
  <si>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</si>
  <si>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</si>
  <si>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</si>
  <si>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</si>
  <si>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</si>
  <si>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</si>
  <si>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</si>
  <si>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</si>
  <si>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</si>
  <si>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</si>
  <si>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</si>
  <si>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</si>
  <si>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</si>
  <si>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</si>
  <si>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</si>
  <si>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</si>
  <si>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</si>
  <si>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</si>
  <si>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</si>
  <si>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</si>
  <si>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</si>
  <si>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</si>
  <si>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</si>
  <si>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</si>
  <si>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</si>
  <si>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</si>
  <si>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</si>
  <si>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</si>
  <si>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</si>
  <si>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</si>
  <si>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</si>
  <si>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</si>
  <si>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</si>
  <si>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</si>
  <si>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</si>
  <si>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</si>
  <si>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</si>
  <si>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</si>
  <si>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</si>
  <si>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</si>
  <si>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</si>
  <si>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</si>
  <si>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</si>
  <si>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</si>
  <si>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</si>
  <si>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</si>
  <si>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</si>
  <si>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</si>
  <si>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</si>
  <si>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</si>
  <si>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</si>
  <si>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</si>
  <si>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</si>
  <si>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</si>
  <si>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</si>
  <si>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</si>
  <si>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</si>
  <si>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</si>
  <si>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</si>
  <si>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</si>
  <si>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</si>
  <si>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</si>
  <si>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</si>
  <si>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</si>
  <si>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</si>
  <si>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</si>
  <si>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</si>
  <si>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</si>
  <si>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</si>
  <si>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</si>
  <si>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</si>
  <si>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</si>
  <si>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</si>
  <si>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</si>
  <si>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</si>
  <si>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</si>
  <si>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</si>
  <si>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</si>
  <si>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</si>
  <si>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</si>
  <si>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</si>
  <si>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</si>
  <si>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</si>
  <si>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</si>
  <si>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</si>
  <si>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</si>
  <si>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</si>
  <si>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</si>
  <si>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</si>
  <si>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</si>
  <si>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</si>
  <si>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</si>
  <si>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</si>
  <si>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</si>
  <si>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</si>
  <si>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</si>
  <si>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</si>
  <si>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</si>
  <si>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</si>
  <si>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</si>
  <si>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</si>
  <si>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</si>
  <si>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</si>
  <si>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</si>
  <si>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</si>
  <si>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</si>
  <si>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</si>
  <si>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</si>
  <si>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</si>
  <si>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</si>
  <si>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</si>
  <si>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</si>
  <si>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</si>
  <si>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</si>
  <si>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</si>
  <si>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</si>
  <si>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</si>
  <si>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</si>
  <si>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</si>
  <si>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</si>
  <si>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</si>
  <si>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</si>
  <si>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</si>
  <si>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</si>
  <si>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</si>
  <si>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</si>
  <si>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</si>
  <si>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</si>
  <si>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</si>
  <si>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</si>
  <si>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</si>
  <si>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</si>
  <si>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</si>
  <si>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</si>
  <si>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</si>
  <si>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</si>
  <si>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</si>
  <si>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</si>
  <si>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</si>
  <si>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</si>
  <si>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</si>
  <si>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</si>
  <si>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</si>
  <si>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</si>
  <si>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</si>
  <si>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</si>
  <si>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</si>
  <si>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</si>
  <si>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</si>
  <si>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</si>
  <si>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</si>
  <si>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</si>
  <si>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</si>
  <si>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</si>
  <si>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</si>
  <si>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</si>
  <si>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</si>
  <si>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</si>
  <si>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</si>
  <si>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</si>
  <si>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</si>
  <si>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</si>
  <si>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</si>
  <si>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</si>
  <si>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</si>
  <si>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</si>
  <si>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</si>
  <si>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</si>
  <si>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</si>
  <si>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</si>
  <si>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</si>
  <si>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</si>
  <si>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</si>
  <si>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</si>
  <si>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</si>
  <si>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</si>
  <si>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</si>
  <si>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</si>
  <si>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</si>
  <si>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</si>
  <si>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</si>
  <si>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</si>
  <si>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</si>
  <si>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</si>
  <si>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</si>
  <si>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</si>
  <si>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</si>
  <si>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</si>
  <si>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</si>
  <si>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</si>
  <si>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</si>
  <si>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</si>
  <si>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</si>
  <si>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</si>
  <si>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</si>
  <si>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</si>
  <si>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</si>
  <si>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</si>
  <si>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</si>
  <si>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</si>
  <si>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</si>
  <si>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</si>
  <si>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</si>
  <si>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</si>
  <si>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</si>
  <si>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</si>
  <si>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</si>
  <si>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</si>
  <si>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</si>
  <si>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</si>
  <si>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</si>
  <si>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</si>
  <si>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</si>
  <si>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</si>
  <si>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</si>
  <si>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</si>
  <si>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</si>
  <si>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</si>
  <si>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</si>
  <si>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</si>
  <si>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</si>
  <si>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</si>
  <si>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</si>
  <si>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</si>
  <si>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</si>
  <si>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</si>
  <si>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</si>
  <si>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</si>
  <si>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</si>
  <si>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</si>
  <si>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</si>
  <si>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</si>
  <si>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</si>
  <si>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</si>
  <si>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</si>
  <si>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</si>
  <si>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</si>
  <si>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</si>
  <si>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</si>
  <si>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</si>
  <si>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</si>
  <si>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</si>
  <si>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</si>
  <si>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</si>
  <si>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</si>
  <si>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</si>
  <si>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</si>
  <si>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</si>
  <si>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</si>
  <si>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</si>
  <si>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</si>
  <si>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</si>
  <si>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</si>
  <si>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</si>
  <si>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</si>
  <si>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</si>
  <si>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</si>
  <si>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</si>
  <si>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</si>
  <si>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</si>
  <si>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</si>
  <si>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</si>
  <si>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</si>
  <si>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</si>
  <si>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</si>
  <si>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</si>
  <si>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</si>
  <si>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</si>
  <si>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</si>
  <si>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</si>
  <si>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</si>
  <si>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</si>
  <si>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</si>
  <si>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</si>
  <si>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</si>
  <si>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</si>
  <si>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</si>
  <si>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</si>
  <si>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</si>
  <si>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</si>
  <si>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</si>
  <si>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</si>
  <si>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</si>
  <si>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</si>
  <si>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</si>
  <si>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</si>
  <si>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</si>
  <si>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</si>
  <si>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</si>
  <si>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</si>
  <si>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</si>
  <si>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</si>
  <si>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</si>
  <si>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</si>
  <si>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</si>
  <si>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</si>
  <si>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</si>
  <si>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</si>
  <si>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</si>
  <si>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</si>
  <si>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</si>
  <si>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</si>
  <si>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</si>
  <si>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</si>
  <si>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</si>
  <si>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</si>
  <si>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</si>
  <si>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</si>
  <si>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</si>
  <si>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</si>
  <si>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</si>
  <si>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</si>
  <si>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</si>
  <si>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</si>
  <si>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</si>
  <si>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</si>
  <si>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</si>
  <si>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</si>
  <si>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</si>
  <si>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</si>
  <si>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</si>
  <si>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</si>
  <si>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</si>
  <si>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</si>
  <si>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</si>
  <si>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</si>
  <si>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</si>
  <si>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</si>
  <si>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</si>
  <si>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</si>
  <si>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</si>
  <si>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</si>
  <si>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</si>
  <si>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</si>
  <si>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</si>
  <si>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</si>
  <si>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</si>
  <si>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</si>
  <si>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</si>
  <si>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</si>
  <si>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</si>
  <si>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</si>
  <si>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</si>
  <si>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</si>
  <si>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</si>
  <si>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</si>
  <si>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</si>
  <si>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</si>
  <si>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</si>
  <si>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</si>
  <si>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</si>
  <si>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</si>
  <si>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</si>
  <si>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</si>
  <si>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</si>
  <si>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</si>
  <si>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</si>
  <si>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</si>
  <si>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</si>
  <si>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</si>
  <si>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</si>
  <si>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</si>
  <si>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</si>
  <si>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</si>
  <si>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</si>
  <si>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</si>
  <si>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</si>
  <si>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</si>
  <si>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</si>
  <si>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</si>
  <si>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</si>
  <si>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</si>
  <si>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</si>
  <si>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</si>
  <si>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</si>
  <si>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</si>
  <si>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</si>
  <si>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</si>
  <si>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</si>
  <si>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</si>
  <si>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</si>
  <si>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</si>
  <si>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</si>
  <si>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</si>
  <si>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</si>
  <si>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</si>
  <si>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</si>
  <si>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</si>
  <si>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</si>
  <si>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</si>
  <si>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</si>
  <si>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</si>
  <si>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</si>
  <si>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</si>
  <si>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</si>
  <si>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</si>
  <si>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</si>
  <si>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</si>
  <si>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</si>
  <si>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</si>
  <si>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</si>
  <si>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</si>
  <si>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</si>
  <si>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</si>
  <si>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</si>
  <si>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</si>
  <si>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</si>
  <si>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</si>
  <si>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</si>
  <si>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</si>
  <si>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</si>
  <si>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</si>
  <si>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</si>
  <si>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</si>
  <si>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</si>
  <si>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</si>
  <si>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</si>
  <si>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</si>
  <si>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</si>
  <si>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</si>
  <si>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</si>
  <si>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</si>
  <si>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</si>
  <si>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</si>
  <si>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</si>
  <si>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</si>
  <si>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</si>
  <si>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</si>
  <si>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</si>
  <si>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</si>
  <si>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</si>
  <si>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</si>
  <si>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</si>
  <si>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</si>
  <si>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</si>
  <si>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</si>
  <si>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</si>
  <si>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</si>
  <si>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</si>
  <si>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</si>
  <si>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</si>
  <si>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</si>
  <si>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</si>
  <si>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</si>
  <si>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</si>
  <si>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</si>
  <si>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</si>
  <si>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</si>
  <si>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</si>
  <si>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</si>
  <si>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</si>
  <si>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</si>
  <si>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</si>
  <si>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</si>
  <si>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</si>
  <si>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</si>
  <si>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</si>
  <si>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</si>
  <si>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</si>
  <si>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</si>
  <si>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</si>
  <si>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</si>
  <si>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</si>
  <si>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</si>
  <si>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</si>
  <si>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</si>
  <si>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</si>
  <si>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</si>
  <si>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</si>
  <si>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</si>
  <si>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</si>
  <si>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</si>
  <si>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</si>
  <si>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</si>
  <si>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</si>
  <si>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</si>
  <si>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</si>
  <si>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</si>
  <si>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</si>
  <si>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</si>
  <si>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</si>
  <si>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</si>
  <si>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</si>
  <si>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</si>
  <si>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</si>
  <si>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</si>
  <si>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</si>
  <si>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</si>
  <si>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</si>
  <si>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</si>
  <si>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</si>
  <si>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</si>
  <si>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</si>
  <si>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</si>
  <si>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</si>
  <si>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</si>
  <si>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</si>
  <si>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</si>
  <si>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</si>
  <si>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</si>
  <si>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</si>
  <si>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</si>
  <si>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</si>
  <si>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</si>
  <si>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</si>
  <si>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</si>
  <si>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</si>
  <si>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</si>
  <si>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</si>
  <si>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</si>
  <si>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</si>
  <si>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</si>
  <si>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</si>
  <si>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</si>
  <si>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</si>
  <si>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</si>
  <si>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</si>
  <si>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</si>
  <si>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</si>
  <si>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</si>
  <si>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</si>
  <si>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</si>
  <si>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</si>
  <si>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</si>
  <si>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</si>
  <si>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</si>
  <si>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</si>
  <si>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</si>
  <si>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</si>
  <si>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</si>
  <si>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</si>
  <si>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</si>
  <si>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</si>
  <si>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</si>
  <si>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</si>
  <si>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</si>
  <si>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</si>
  <si>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</si>
  <si>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</si>
  <si>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</si>
  <si>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</si>
  <si>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</si>
  <si>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</si>
  <si>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</si>
  <si>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</si>
  <si>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</si>
  <si>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</si>
  <si>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</si>
  <si>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</si>
  <si>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</si>
  <si>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</si>
  <si>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</si>
  <si>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</si>
  <si>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</si>
  <si>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</si>
  <si>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</si>
  <si>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</si>
  <si>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</si>
  <si>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</si>
  <si>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</si>
  <si>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</si>
  <si>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</si>
  <si>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</si>
  <si>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</si>
  <si>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</si>
  <si>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</si>
  <si>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</si>
  <si>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</si>
  <si>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</si>
  <si>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</si>
  <si>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</si>
  <si>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</si>
  <si>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</si>
  <si>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</si>
  <si>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</si>
  <si>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</si>
  <si>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</si>
  <si>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</si>
  <si>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</si>
  <si>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</si>
  <si>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</si>
  <si>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</si>
  <si>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</si>
  <si>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</si>
  <si>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</si>
  <si>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</si>
  <si>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</si>
  <si>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</si>
  <si>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</si>
  <si>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</si>
  <si>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</si>
  <si>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</si>
  <si>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</si>
  <si>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</si>
  <si>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</si>
  <si>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</si>
  <si>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</si>
  <si>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</si>
  <si>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</si>
  <si>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</si>
  <si>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</si>
  <si>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</si>
  <si>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</si>
  <si>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</si>
  <si>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</si>
  <si>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</si>
  <si>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</si>
  <si>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</si>
  <si>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</si>
  <si>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</si>
  <si>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</si>
  <si>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</si>
  <si>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</si>
  <si>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</si>
  <si>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</si>
  <si>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</si>
  <si>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</si>
  <si>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</si>
  <si>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</si>
  <si>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</si>
  <si>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</si>
  <si>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</si>
  <si>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</si>
  <si>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</si>
  <si>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</si>
  <si>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</si>
  <si>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</si>
  <si>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</si>
  <si>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</si>
  <si>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</si>
  <si>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</si>
  <si>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</si>
  <si>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</si>
  <si>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</si>
  <si>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</si>
  <si>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</si>
  <si>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</si>
  <si>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</si>
  <si>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</si>
  <si>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</si>
  <si>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</si>
  <si>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</si>
  <si>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</si>
  <si>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</si>
  <si>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</si>
  <si>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</si>
  <si>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</si>
  <si>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</si>
  <si>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</si>
  <si>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</si>
  <si>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</si>
  <si>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</si>
  <si>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</si>
  <si>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</si>
  <si>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</si>
  <si>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</si>
  <si>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</si>
  <si>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</si>
  <si>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</si>
  <si>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</si>
  <si>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</si>
  <si>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</si>
  <si>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</si>
  <si>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</si>
  <si>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</si>
  <si>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</si>
  <si>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</si>
  <si>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</si>
  <si>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</si>
  <si>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</si>
  <si>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</si>
  <si>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</si>
  <si>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</si>
  <si>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</si>
  <si>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</si>
  <si>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</si>
  <si>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</si>
  <si>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</si>
  <si>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</si>
  <si>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</si>
  <si>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</si>
  <si>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</si>
  <si>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</si>
  <si>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</si>
  <si>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</si>
  <si>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</si>
  <si>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</si>
  <si>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</si>
  <si>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</si>
  <si>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</si>
  <si>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</si>
  <si>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</si>
  <si>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</si>
  <si>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</si>
  <si>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</si>
  <si>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</si>
  <si>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</si>
  <si>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</si>
  <si>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</si>
  <si>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</si>
  <si>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</si>
  <si>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</si>
  <si>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</si>
  <si>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</si>
  <si>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</si>
  <si>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</si>
  <si>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</si>
  <si>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</si>
  <si>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</si>
  <si>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</si>
  <si>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</si>
  <si>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</si>
  <si>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</si>
  <si>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</si>
  <si>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</si>
  <si>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</si>
  <si>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</si>
  <si>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</si>
  <si>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</si>
  <si>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</si>
  <si>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</si>
  <si>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</si>
  <si>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</si>
  <si>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</si>
  <si>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</si>
  <si>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</si>
  <si>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</si>
  <si>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</si>
  <si>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</si>
  <si>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</si>
  <si>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</si>
  <si>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</si>
  <si>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</si>
  <si>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</si>
  <si>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</si>
  <si>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</si>
  <si>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</si>
  <si>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</si>
  <si>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</si>
  <si>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</si>
  <si>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</si>
  <si>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</si>
  <si>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</si>
  <si>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</si>
  <si>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</si>
  <si>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</si>
  <si>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</si>
  <si>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</si>
  <si>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</si>
  <si>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</si>
  <si>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</si>
  <si>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</si>
  <si>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</si>
  <si>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</si>
  <si>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</si>
  <si>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</si>
  <si>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</si>
  <si>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</si>
  <si>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</si>
  <si>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</si>
  <si>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</si>
  <si>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</si>
  <si>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</si>
  <si>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</si>
  <si>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</si>
  <si>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</si>
  <si>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</si>
  <si>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</si>
  <si>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</si>
  <si>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</si>
  <si>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</si>
  <si>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</si>
  <si>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</si>
  <si>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</si>
  <si>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</si>
  <si>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</si>
  <si>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</si>
  <si>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</si>
  <si>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</si>
  <si>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</si>
  <si>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</si>
  <si>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</si>
  <si>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</si>
  <si>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</si>
  <si>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</si>
  <si>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</si>
  <si>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</si>
  <si>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</si>
  <si>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</si>
  <si>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</si>
  <si>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</si>
  <si>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</si>
  <si>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</si>
  <si>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</si>
  <si>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</si>
  <si>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</si>
  <si>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</si>
  <si>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</si>
  <si>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</si>
  <si>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</si>
  <si>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</si>
  <si>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</si>
  <si>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</si>
  <si>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</si>
  <si>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</si>
  <si>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</si>
  <si>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</si>
  <si>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</si>
  <si>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</si>
  <si>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</si>
  <si>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</si>
  <si>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</si>
  <si>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</si>
  <si>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</si>
  <si>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</si>
  <si>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</si>
  <si>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</si>
  <si>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</si>
  <si>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</si>
  <si>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</si>
  <si>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</si>
  <si>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</si>
  <si>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</si>
  <si>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</si>
  <si>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</si>
  <si>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</si>
  <si>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</si>
  <si>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</si>
  <si>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</si>
  <si>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</si>
  <si>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</si>
  <si>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</si>
  <si>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</si>
  <si>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</si>
  <si>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</si>
  <si>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</si>
  <si>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</si>
  <si>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</si>
  <si>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</si>
  <si>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</si>
  <si>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</si>
  <si>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</si>
  <si>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</si>
  <si>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</si>
  <si>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</si>
  <si>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</si>
  <si>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</si>
  <si>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</si>
  <si>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</si>
  <si>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</si>
  <si>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</si>
  <si>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</si>
  <si>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</si>
  <si>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</si>
  <si>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</si>
  <si>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</si>
  <si>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</si>
  <si>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</si>
  <si>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</si>
  <si>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</si>
  <si>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</si>
  <si>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</si>
  <si>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</si>
  <si>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</si>
  <si>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</si>
  <si>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</si>
  <si>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</si>
  <si>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</si>
  <si>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</si>
  <si>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</si>
  <si>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</si>
  <si>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</si>
  <si>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</si>
  <si>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</si>
  <si>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</si>
  <si>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</si>
  <si>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</si>
  <si>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</si>
  <si>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</si>
  <si>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</si>
  <si>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</si>
  <si>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</si>
  <si>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</si>
  <si>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</si>
  <si>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</si>
  <si>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</si>
  <si>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</si>
  <si>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</si>
  <si>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</si>
  <si>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</si>
  <si>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</si>
  <si>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</si>
  <si>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</si>
  <si>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</si>
  <si>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</si>
  <si>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</si>
  <si>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</si>
  <si>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</si>
  <si>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</si>
  <si>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</si>
  <si>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</si>
  <si>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</si>
  <si>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</si>
  <si>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</si>
  <si>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</si>
  <si>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</si>
  <si>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</si>
  <si>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</si>
  <si>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</si>
  <si>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</si>
  <si>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</si>
  <si>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</si>
  <si>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</si>
  <si>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</si>
  <si>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</si>
  <si>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</si>
  <si>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</si>
  <si>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</si>
  <si>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</si>
  <si>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</si>
  <si>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</si>
  <si>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</si>
  <si>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</si>
  <si>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</si>
  <si>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</si>
  <si>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</si>
  <si>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</si>
  <si>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</si>
  <si>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</si>
  <si>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</si>
  <si>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</si>
  <si>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</si>
  <si>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</si>
  <si>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</si>
  <si>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</si>
  <si>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</si>
  <si>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</si>
  <si>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</si>
  <si>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</si>
  <si>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</si>
  <si>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</si>
  <si>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</si>
  <si>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</si>
  <si>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</si>
  <si>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</si>
  <si>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</si>
  <si>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</si>
  <si>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</si>
  <si>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</si>
  <si>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</si>
  <si>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</si>
  <si>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</si>
  <si>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</si>
  <si>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</si>
  <si>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</si>
  <si>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</si>
  <si>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</si>
  <si>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</si>
  <si>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</si>
  <si>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</si>
  <si>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</si>
  <si>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</si>
  <si>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</si>
  <si>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</si>
  <si>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</si>
  <si>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</si>
  <si>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</si>
  <si>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</si>
  <si>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</si>
  <si>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</si>
  <si>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</si>
  <si>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</si>
  <si>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</si>
  <si>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</si>
  <si>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</si>
  <si>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</si>
  <si>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</si>
  <si>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</si>
  <si>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</si>
  <si>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</si>
  <si>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</si>
  <si>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</si>
  <si>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</si>
  <si>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</si>
  <si>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</si>
  <si>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</si>
  <si>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</si>
  <si>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</si>
  <si>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</si>
  <si>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</si>
  <si>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</si>
  <si>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</si>
  <si>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</si>
  <si>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</si>
  <si>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</si>
  <si>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</si>
  <si>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</si>
  <si>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</si>
  <si>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</si>
  <si>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</si>
  <si>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</si>
  <si>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</si>
  <si>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</si>
  <si>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</si>
  <si>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</si>
  <si>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</si>
  <si>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</si>
  <si>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</si>
  <si>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</si>
  <si>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</si>
  <si>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</si>
  <si>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</si>
  <si>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</si>
  <si>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</si>
  <si>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</si>
  <si>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</si>
  <si>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</si>
  <si>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</si>
  <si>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</si>
  <si>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</si>
  <si>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</si>
  <si>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</si>
  <si>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</si>
  <si>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</si>
  <si>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</si>
  <si>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</si>
  <si>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</si>
  <si>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</si>
  <si>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</si>
  <si>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</si>
  <si>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</si>
  <si>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</si>
  <si>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</si>
  <si>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</si>
  <si>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</si>
  <si>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</si>
  <si>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</si>
  <si>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</si>
  <si>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</si>
  <si>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</si>
  <si>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</si>
  <si>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</si>
  <si>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</si>
  <si>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</si>
  <si>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</si>
  <si>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</si>
  <si>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</si>
  <si>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</si>
  <si>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</si>
  <si>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</si>
  <si>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</si>
  <si>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</si>
  <si>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</si>
  <si>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</si>
  <si>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</si>
  <si>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</si>
  <si>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</si>
  <si>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</si>
  <si>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</si>
  <si>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</si>
  <si>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</si>
  <si>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</si>
  <si>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</si>
  <si>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</si>
  <si>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</si>
  <si>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</si>
  <si>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</si>
  <si>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</si>
  <si>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</si>
  <si>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</si>
  <si>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</si>
  <si>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</si>
  <si>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</si>
  <si>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</si>
  <si>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</si>
  <si>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</si>
  <si>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</si>
  <si>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</si>
  <si>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</si>
  <si>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</si>
  <si>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</si>
  <si>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</si>
  <si>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</si>
  <si>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</si>
  <si>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</si>
  <si>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</si>
  <si>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</si>
  <si>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</si>
  <si>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</si>
  <si>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</si>
  <si>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</si>
  <si>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</si>
  <si>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</si>
  <si>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</si>
  <si>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</si>
  <si>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</si>
  <si>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</si>
  <si>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</si>
  <si>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</si>
  <si>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</si>
  <si>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</si>
  <si>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</si>
  <si>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</si>
  <si>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</si>
  <si>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</si>
  <si>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</si>
  <si>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</si>
  <si>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</si>
  <si>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</si>
  <si>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</si>
  <si>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</si>
  <si>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</si>
  <si>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</si>
  <si>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</si>
  <si>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</si>
  <si>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</si>
  <si>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</si>
  <si>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</si>
  <si>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</si>
  <si>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</si>
  <si>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</si>
  <si>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</si>
  <si>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</si>
  <si>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</si>
  <si>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</si>
  <si>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</si>
  <si>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</si>
  <si>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</si>
  <si>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</si>
  <si>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</si>
  <si>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</si>
  <si>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</si>
  <si>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</si>
  <si>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</si>
  <si>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</si>
  <si>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</si>
  <si>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</si>
  <si>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</si>
  <si>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</si>
  <si>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</si>
  <si>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</si>
  <si>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</si>
  <si>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</si>
  <si>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</si>
  <si>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</si>
  <si>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</si>
  <si>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</si>
  <si>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</si>
  <si>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</si>
  <si>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</si>
  <si>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</si>
  <si>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</si>
  <si>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</si>
  <si>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</si>
  <si>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</si>
  <si>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</si>
  <si>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</si>
  <si>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</si>
  <si>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</si>
  <si>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</si>
  <si>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</si>
  <si>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</si>
  <si>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</si>
  <si>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</si>
  <si>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</si>
  <si>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</si>
  <si>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</si>
  <si>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</si>
  <si>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</si>
  <si>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</si>
  <si>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</si>
  <si>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</si>
  <si>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</si>
  <si>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</si>
  <si>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</si>
  <si>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</si>
  <si>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</si>
  <si>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</si>
  <si>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</si>
  <si>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</si>
  <si>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</si>
  <si>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</si>
  <si>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</si>
  <si>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</si>
  <si>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</si>
  <si>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</si>
  <si>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</si>
  <si>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</si>
  <si>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</si>
  <si>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</si>
  <si>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</si>
  <si>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</si>
  <si>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</si>
  <si>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</si>
  <si>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</si>
  <si>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</si>
  <si>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</si>
  <si>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</si>
  <si>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</si>
  <si>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</si>
  <si>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</si>
  <si>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</si>
  <si>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</si>
  <si>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</si>
  <si>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</si>
  <si>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</si>
  <si>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</si>
  <si>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</si>
  <si>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</si>
  <si>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</si>
  <si>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</si>
  <si>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</si>
  <si>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</si>
  <si>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</si>
  <si>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</si>
  <si>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</si>
  <si>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</si>
  <si>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</si>
  <si>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</si>
  <si>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</si>
  <si>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</si>
  <si>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</si>
  <si>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</si>
  <si>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</si>
  <si>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</si>
  <si>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</si>
  <si>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</si>
  <si>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</si>
  <si>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</si>
  <si>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</si>
  <si>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</si>
  <si>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</si>
  <si>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</si>
  <si>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</si>
  <si>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</si>
  <si>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</si>
  <si>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</si>
  <si>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</si>
  <si>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</si>
  <si>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</si>
  <si>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</si>
  <si>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</si>
  <si>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</si>
  <si>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</si>
  <si>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</si>
  <si>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</si>
  <si>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</si>
  <si>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</si>
  <si>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</si>
  <si>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</si>
  <si>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</si>
  <si>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</si>
  <si>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</si>
  <si>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</si>
  <si>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</si>
  <si>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</si>
  <si>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</si>
  <si>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</si>
  <si>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</si>
  <si>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</si>
  <si>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</si>
  <si>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</si>
  <si>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</si>
  <si>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</si>
  <si>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</si>
  <si>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</si>
  <si>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</si>
  <si>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</si>
  <si>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</si>
  <si>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</si>
  <si>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</si>
  <si>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</si>
  <si>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</si>
  <si>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</si>
  <si>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</si>
  <si>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</si>
  <si>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</si>
  <si>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</si>
  <si>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</si>
  <si>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</si>
  <si>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</si>
  <si>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</si>
  <si>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</si>
  <si>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</si>
  <si>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</si>
  <si>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</si>
  <si>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</si>
  <si>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</si>
  <si>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</si>
  <si>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</si>
  <si>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</si>
  <si>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</si>
  <si>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</si>
  <si>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</si>
  <si>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</si>
  <si>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</si>
  <si>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</si>
  <si>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</si>
  <si>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</si>
  <si>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</si>
  <si>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</si>
  <si>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</si>
  <si>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</si>
  <si>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</si>
  <si>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</si>
  <si>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</si>
  <si>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</si>
  <si>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</si>
  <si>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</si>
  <si>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</si>
  <si>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</si>
  <si>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</si>
  <si>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</si>
  <si>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</si>
  <si>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</si>
  <si>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</si>
  <si>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</si>
  <si>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</si>
  <si>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</si>
  <si>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</si>
  <si>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</si>
  <si>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</si>
  <si>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</si>
  <si>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</si>
  <si>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</si>
  <si>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</si>
  <si>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</si>
  <si>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</si>
  <si>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</si>
  <si>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</si>
  <si>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</si>
  <si>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</si>
  <si>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</si>
  <si>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</si>
  <si>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</si>
  <si>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</si>
  <si>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</si>
  <si>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</si>
  <si>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</si>
  <si>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</si>
  <si>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</si>
  <si>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</si>
  <si>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</si>
  <si>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</si>
  <si>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</si>
  <si>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</si>
  <si>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</si>
  <si>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</si>
  <si>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</si>
  <si>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</si>
  <si>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</si>
  <si>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</si>
  <si>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</si>
  <si>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</si>
  <si>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</si>
  <si>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</si>
  <si>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</si>
  <si>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</si>
  <si>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</si>
  <si>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</si>
  <si>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</si>
  <si>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</si>
  <si>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</si>
  <si>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</si>
  <si>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</si>
  <si>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</si>
  <si>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</si>
  <si>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</si>
  <si>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</si>
  <si>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</si>
  <si>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</si>
  <si>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</si>
  <si>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</si>
  <si>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</si>
  <si>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</si>
  <si>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</si>
  <si>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</si>
  <si>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</si>
  <si>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</si>
  <si>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</si>
  <si>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</si>
  <si>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</si>
  <si>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</si>
  <si>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</si>
  <si>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</si>
  <si>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</si>
  <si>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</si>
  <si>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</si>
  <si>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</si>
  <si>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</si>
  <si>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</si>
  <si>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</si>
  <si>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</si>
  <si>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</si>
  <si>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</si>
  <si>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</si>
  <si>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</si>
  <si>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</si>
  <si>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</si>
  <si>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</si>
  <si>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</si>
  <si>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</si>
  <si>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</si>
  <si>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</si>
  <si>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</si>
  <si>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</si>
  <si>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</si>
  <si>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</si>
  <si>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</si>
  <si>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</si>
  <si>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</si>
  <si>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</si>
  <si>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</si>
  <si>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</si>
  <si>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</si>
  <si>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</si>
  <si>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</si>
  <si>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</si>
  <si>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</si>
  <si>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</si>
  <si>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</si>
  <si>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</si>
  <si>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</si>
  <si>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</si>
  <si>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</si>
  <si>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</si>
  <si>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</si>
  <si>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</si>
  <si>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</si>
  <si>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</si>
  <si>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</si>
  <si>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</si>
  <si>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</si>
  <si>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</si>
  <si>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</si>
  <si>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</si>
  <si>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</si>
  <si>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</si>
  <si>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</si>
  <si>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</si>
  <si>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</si>
  <si>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</si>
  <si>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</si>
  <si>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</si>
  <si>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</si>
  <si>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</si>
  <si>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</si>
  <si>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</si>
  <si>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</si>
  <si>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</si>
  <si>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</si>
  <si>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</si>
  <si>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</si>
  <si>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</si>
  <si>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</si>
  <si>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</si>
  <si>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</si>
  <si>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</si>
  <si>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</si>
  <si>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</si>
  <si>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</si>
  <si>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</si>
  <si>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</si>
  <si>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</si>
  <si>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</si>
  <si>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</si>
  <si>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</si>
  <si>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</si>
  <si>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</si>
  <si>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</si>
  <si>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</si>
  <si>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</si>
  <si>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</si>
  <si>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</si>
  <si>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</si>
  <si>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</si>
  <si>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</si>
  <si>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</si>
  <si>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</si>
  <si>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</si>
  <si>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</si>
  <si>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</si>
  <si>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</si>
  <si>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</si>
  <si>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</si>
  <si>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</si>
  <si>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</si>
  <si>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</si>
  <si>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</si>
  <si>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</si>
  <si>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</si>
  <si>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</si>
  <si>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</si>
  <si>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</si>
  <si>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</si>
  <si>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</si>
  <si>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</si>
  <si>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</si>
  <si>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</si>
  <si>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</si>
  <si>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</si>
  <si>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</si>
  <si>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</si>
  <si>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</si>
  <si>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</si>
  <si>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</si>
  <si>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</si>
  <si>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</si>
  <si>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</si>
  <si>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</si>
  <si>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</si>
  <si>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</si>
  <si>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</si>
  <si>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</si>
  <si>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</si>
  <si>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</si>
  <si>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</si>
  <si>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</si>
  <si>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</si>
  <si>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</si>
  <si>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</si>
  <si>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</si>
  <si>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</si>
  <si>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</si>
  <si>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</si>
  <si>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</si>
  <si>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</si>
  <si>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</si>
  <si>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</si>
  <si>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</si>
  <si>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</si>
  <si>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</si>
  <si>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</si>
  <si>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</si>
  <si>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</si>
  <si>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</si>
  <si>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</si>
  <si>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</si>
  <si>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</si>
  <si>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</si>
  <si>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</si>
  <si>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</si>
  <si>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</si>
  <si>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</si>
  <si>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</si>
  <si>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</si>
  <si>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</si>
  <si>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</si>
  <si>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</si>
  <si>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</si>
  <si>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</si>
  <si>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</si>
  <si>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</si>
  <si>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</si>
  <si>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</si>
  <si>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</si>
  <si>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</si>
  <si>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</si>
  <si>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</si>
  <si>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</si>
  <si>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</si>
  <si>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</si>
  <si>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</si>
  <si>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</si>
  <si>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</si>
  <si>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</si>
  <si>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</si>
  <si>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</si>
  <si>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</si>
  <si>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</si>
  <si>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</si>
  <si>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</si>
  <si>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</si>
  <si>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</si>
  <si>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</si>
  <si>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</si>
  <si>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</si>
  <si>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</si>
  <si>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</si>
  <si>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</si>
  <si>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</si>
  <si>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</si>
  <si>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</si>
  <si>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</si>
  <si>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</si>
  <si>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</si>
  <si>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</si>
  <si>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</si>
  <si>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</si>
  <si>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</si>
  <si>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</si>
  <si>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</si>
  <si>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</si>
  <si>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</si>
  <si>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</si>
  <si>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</si>
  <si>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</si>
  <si>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</si>
  <si>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</si>
  <si>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</si>
  <si>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</si>
  <si>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</si>
  <si>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</si>
  <si>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</si>
  <si>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</si>
  <si>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</si>
  <si>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</si>
  <si>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</si>
  <si>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</si>
  <si>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</si>
  <si>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</si>
  <si>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</si>
  <si>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</si>
  <si>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</si>
  <si>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</si>
  <si>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</si>
  <si>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</si>
  <si>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</si>
  <si>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</si>
  <si>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</si>
  <si>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</si>
  <si>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</si>
  <si>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</si>
  <si>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</si>
  <si>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</si>
  <si>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</si>
  <si>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</si>
  <si>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</si>
  <si>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</si>
  <si>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</si>
  <si>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</si>
  <si>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</si>
  <si>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</si>
  <si>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</si>
  <si>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</si>
  <si>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</si>
  <si>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</si>
  <si>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</si>
  <si>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</si>
  <si>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</si>
  <si>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</si>
  <si>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</si>
  <si>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</si>
  <si>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</si>
  <si>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</si>
  <si>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</si>
  <si>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</si>
  <si>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</si>
  <si>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</si>
  <si>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</si>
  <si>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</si>
  <si>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</si>
  <si>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</si>
  <si>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</si>
  <si>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</si>
  <si>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</si>
  <si>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</si>
  <si>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</si>
  <si>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</si>
  <si>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</si>
  <si>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</si>
  <si>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</si>
  <si>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</si>
  <si>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</si>
  <si>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</si>
  <si>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</si>
  <si>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</si>
  <si>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</si>
  <si>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</si>
  <si>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</si>
  <si>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</si>
  <si>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</si>
  <si>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</si>
  <si>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</si>
  <si>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</si>
  <si>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</si>
  <si>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</si>
  <si>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</si>
  <si>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</si>
  <si>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</si>
  <si>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</si>
  <si>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</si>
  <si>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</si>
  <si>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</si>
  <si>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</si>
  <si>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</si>
  <si>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</si>
  <si>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</si>
  <si>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</si>
  <si>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</si>
  <si>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</si>
  <si>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</si>
  <si>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</si>
  <si>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</si>
  <si>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</si>
  <si>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</si>
  <si>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</si>
  <si>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</si>
  <si>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</si>
  <si>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</si>
  <si>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</si>
  <si>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</si>
  <si>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</si>
  <si>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</si>
  <si>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</si>
  <si>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</si>
  <si>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</si>
  <si>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</si>
  <si>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</si>
  <si>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</si>
  <si>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</si>
  <si>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</si>
  <si>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</si>
  <si>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</si>
  <si>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</si>
  <si>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</si>
  <si>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</si>
  <si>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</si>
  <si>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</si>
  <si>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</si>
  <si>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</si>
  <si>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</si>
  <si>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</si>
  <si>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</si>
  <si>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</si>
  <si>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</si>
  <si>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</si>
  <si>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</si>
  <si>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</si>
  <si>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</si>
  <si>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</si>
  <si>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</si>
  <si>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</si>
  <si>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</si>
  <si>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</si>
  <si>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</si>
  <si>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</si>
  <si>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</si>
  <si>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</si>
  <si>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</si>
  <si>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</si>
  <si>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</si>
  <si>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</si>
  <si>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</si>
  <si>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</si>
  <si>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</si>
  <si>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</si>
  <si>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</si>
  <si>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</si>
  <si>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</si>
  <si>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</si>
  <si>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</si>
  <si>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</si>
  <si>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</si>
  <si>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</si>
  <si>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</si>
  <si>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</si>
  <si>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</si>
  <si>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</si>
  <si>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</si>
  <si>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</si>
  <si>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</si>
  <si>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</si>
  <si>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</si>
  <si>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</si>
  <si>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</si>
  <si>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</si>
  <si>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</si>
  <si>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</si>
  <si>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</si>
  <si>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</si>
  <si>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</si>
  <si>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</si>
  <si>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</si>
  <si>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</si>
  <si>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</si>
  <si>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</si>
  <si>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</si>
  <si>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</si>
  <si>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</si>
  <si>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</si>
  <si>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</si>
  <si>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</si>
  <si>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</si>
  <si>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</si>
  <si>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</si>
  <si>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</si>
  <si>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</si>
  <si>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</si>
  <si>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</si>
  <si>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</si>
  <si>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</si>
  <si>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</si>
  <si>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</si>
  <si>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</si>
  <si>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</si>
  <si>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</si>
  <si>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</si>
  <si>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</si>
  <si>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</si>
  <si>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</si>
  <si>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</si>
  <si>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</si>
  <si>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</si>
  <si>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</si>
  <si>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</si>
  <si>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</si>
  <si>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</si>
  <si>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</si>
  <si>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</si>
  <si>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</si>
  <si>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</si>
  <si>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</si>
  <si>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</si>
  <si>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</si>
  <si>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</si>
  <si>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</si>
  <si>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</si>
  <si>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</si>
  <si>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</si>
  <si>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</si>
  <si>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</si>
  <si>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</si>
  <si>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</si>
  <si>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</si>
  <si>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</si>
  <si>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</si>
  <si>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</si>
  <si>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</si>
  <si>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</si>
  <si>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</si>
  <si>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</si>
  <si>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</si>
  <si>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</si>
  <si>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</si>
  <si>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</si>
  <si>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</si>
  <si>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</si>
  <si>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</si>
  <si>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</si>
  <si>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</si>
  <si>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</si>
  <si>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</si>
  <si>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</si>
  <si>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</si>
  <si>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</si>
  <si>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</si>
  <si>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</si>
  <si>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</si>
  <si>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</si>
  <si>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</si>
  <si>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</si>
  <si>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</si>
  <si>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</si>
  <si>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</si>
  <si>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</si>
  <si>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</si>
  <si>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</si>
  <si>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</si>
  <si>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</si>
  <si>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</si>
  <si>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</si>
  <si>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</si>
  <si>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</si>
  <si>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</si>
  <si>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</si>
  <si>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</si>
  <si>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</si>
  <si>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</si>
  <si>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</si>
  <si>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</si>
  <si>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</si>
  <si>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</si>
  <si>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</si>
  <si>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</si>
  <si>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</si>
  <si>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</si>
  <si>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</si>
  <si>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</si>
  <si>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</si>
  <si>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</si>
  <si>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</si>
  <si>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</si>
  <si>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</si>
  <si>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</si>
  <si>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</si>
  <si>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</si>
  <si>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</si>
  <si>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</si>
  <si>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</si>
  <si>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</si>
  <si>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</si>
  <si>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</si>
  <si>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</si>
  <si>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</si>
  <si>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</si>
  <si>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</si>
  <si>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</si>
  <si>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</si>
  <si>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</si>
  <si>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</si>
  <si>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</si>
  <si>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</si>
  <si>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</si>
  <si>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</si>
  <si>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</si>
  <si>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</si>
  <si>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</si>
  <si>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</si>
  <si>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</si>
  <si>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</si>
  <si>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</si>
  <si>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</si>
  <si>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</si>
  <si>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</si>
  <si>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</si>
  <si>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</si>
  <si>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</si>
  <si>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</si>
  <si>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</si>
  <si>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</si>
  <si>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</si>
  <si>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</si>
  <si>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</si>
  <si>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</si>
  <si>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</si>
  <si>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</si>
  <si>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</si>
  <si>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</si>
  <si>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</si>
  <si>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</si>
  <si>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</si>
  <si>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</si>
  <si>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</si>
  <si>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</si>
  <si>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</si>
  <si>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</si>
  <si>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</si>
  <si>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</si>
  <si>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</si>
  <si>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</si>
  <si>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</si>
  <si>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</si>
  <si>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</si>
  <si>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</si>
  <si>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</si>
  <si>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</si>
  <si>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</si>
  <si>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</si>
  <si>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</si>
  <si>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</si>
  <si>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</si>
  <si>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</si>
  <si>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</si>
  <si>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</si>
  <si>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</si>
  <si>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</si>
  <si>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</si>
  <si>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</si>
  <si>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</si>
  <si>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</si>
  <si>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</si>
  <si>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</si>
  <si>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</si>
  <si>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</si>
  <si>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</si>
  <si>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</si>
  <si>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</si>
  <si>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</si>
  <si>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</si>
  <si>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</si>
  <si>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</si>
  <si>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</si>
  <si>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</si>
  <si>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</si>
  <si>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</si>
  <si>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</si>
  <si>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</si>
  <si>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</si>
  <si>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</si>
  <si>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</si>
  <si>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</si>
  <si>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</si>
  <si>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</si>
  <si>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</si>
  <si>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</si>
  <si>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</si>
  <si>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</si>
  <si>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</si>
  <si>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</si>
  <si>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</si>
  <si>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</si>
  <si>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</si>
  <si>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</si>
  <si>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</si>
  <si>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</si>
  <si>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</si>
  <si>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</si>
  <si>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</si>
  <si>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</si>
  <si>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</si>
  <si>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</si>
  <si>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</si>
  <si>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</si>
  <si>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</si>
  <si>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</si>
  <si>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</si>
  <si>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</si>
  <si>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</si>
  <si>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</si>
  <si>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</si>
  <si>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</si>
  <si>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</si>
  <si>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</si>
  <si>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</si>
  <si>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</si>
  <si>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</si>
  <si>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</si>
  <si>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</si>
  <si>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</si>
  <si>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</si>
  <si>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</si>
  <si>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</si>
  <si>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</si>
  <si>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</si>
  <si>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</si>
  <si>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</si>
  <si>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</si>
  <si>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</si>
  <si>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</si>
  <si>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</si>
  <si>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</si>
  <si>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</si>
  <si>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</si>
  <si>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</si>
  <si>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</si>
  <si>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</si>
  <si>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</si>
  <si>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</si>
  <si>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</si>
  <si>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</si>
  <si>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</si>
  <si>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</si>
  <si>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</si>
  <si>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</si>
  <si>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</si>
  <si>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</si>
  <si>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</si>
  <si>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</si>
  <si>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</si>
  <si>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</si>
  <si>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</si>
  <si>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</si>
  <si>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</si>
  <si>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</si>
  <si>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</si>
  <si>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</si>
  <si>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</si>
  <si>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</si>
  <si>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</si>
  <si>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</si>
  <si>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</si>
  <si>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</si>
  <si>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</si>
  <si>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</si>
  <si>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</si>
  <si>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</si>
  <si>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</si>
  <si>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</si>
  <si>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</si>
  <si>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</si>
  <si>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</si>
  <si>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</si>
  <si>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</si>
  <si>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</si>
  <si>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</si>
  <si>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</si>
  <si>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</si>
  <si>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</si>
  <si>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</si>
  <si>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</si>
  <si>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</si>
  <si>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</si>
  <si>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</si>
  <si>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</si>
  <si>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</si>
  <si>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</si>
  <si>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</si>
  <si>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</si>
  <si>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</si>
  <si>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</si>
  <si>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</si>
  <si>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</si>
  <si>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</si>
  <si>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</si>
  <si>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</si>
  <si>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</si>
  <si>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</si>
  <si>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</si>
  <si>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</si>
  <si>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</si>
  <si>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</si>
  <si>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</si>
  <si>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</si>
  <si>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</si>
  <si>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</si>
  <si>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</si>
  <si>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</si>
  <si>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</si>
  <si>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</si>
  <si>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</si>
  <si>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</si>
  <si>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</si>
  <si>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</si>
  <si>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</si>
  <si>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</si>
  <si>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</si>
  <si>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</si>
  <si>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</si>
  <si>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</si>
  <si>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</si>
  <si>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</si>
  <si>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</si>
  <si>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</si>
  <si>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</si>
  <si>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</si>
  <si>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</si>
  <si>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</si>
  <si>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</si>
  <si>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</si>
  <si>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</si>
  <si>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</si>
  <si>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</si>
  <si>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</si>
  <si>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</si>
  <si>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</si>
  <si>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</si>
  <si>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</si>
  <si>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</si>
  <si>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</si>
  <si>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</si>
  <si>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</si>
  <si>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</si>
  <si>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</si>
  <si>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</si>
  <si>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</si>
  <si>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</si>
  <si>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</si>
  <si>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</si>
  <si>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</si>
  <si>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</si>
  <si>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</si>
  <si>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</si>
  <si>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</si>
  <si>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</si>
  <si>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</si>
  <si>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</si>
  <si>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</si>
  <si>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</si>
  <si>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</si>
  <si>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</si>
  <si>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</si>
  <si>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</si>
  <si>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</si>
  <si>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</si>
  <si>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</si>
  <si>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</si>
  <si>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</si>
  <si>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</si>
  <si>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</si>
  <si>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</si>
  <si>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</si>
  <si>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</si>
  <si>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</si>
  <si>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</si>
  <si>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</si>
  <si>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</si>
  <si>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</si>
  <si>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</si>
  <si>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</si>
  <si>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</si>
  <si>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</si>
  <si>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</si>
  <si>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</si>
  <si>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</si>
  <si>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</si>
  <si>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</si>
  <si>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</si>
  <si>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</si>
  <si>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</si>
  <si>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</si>
  <si>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</si>
  <si>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</si>
  <si>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</si>
  <si>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</si>
  <si>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</si>
  <si>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</si>
  <si>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</si>
  <si>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</si>
  <si>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</si>
  <si>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</si>
  <si>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</si>
  <si>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</si>
  <si>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</si>
  <si>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</si>
  <si>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</si>
  <si>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</si>
  <si>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</si>
  <si>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</si>
  <si>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</si>
  <si>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</si>
  <si>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</si>
  <si>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</si>
  <si>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</si>
  <si>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</si>
  <si>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</si>
  <si>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</si>
  <si>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</si>
  <si>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</si>
  <si>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</si>
  <si>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</si>
  <si>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</si>
  <si>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</si>
  <si>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</si>
  <si>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</si>
  <si>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</si>
  <si>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</si>
  <si>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</si>
  <si>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</si>
  <si>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</si>
  <si>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</si>
  <si>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</si>
  <si>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</si>
  <si>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</si>
  <si>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</si>
  <si>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</si>
  <si>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</si>
  <si>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</si>
  <si>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</si>
  <si>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</si>
  <si>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</si>
  <si>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</si>
  <si>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</si>
  <si>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</si>
  <si>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</si>
  <si>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</si>
  <si>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</si>
  <si>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</si>
  <si>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</si>
  <si>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</si>
  <si>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</si>
  <si>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</si>
  <si>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</si>
  <si>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</si>
  <si>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</si>
  <si>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</si>
  <si>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</si>
  <si>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</si>
  <si>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</si>
  <si>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</si>
  <si>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</si>
  <si>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</si>
  <si>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</si>
  <si>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</si>
  <si>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</si>
  <si>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</si>
  <si>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</si>
  <si>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</si>
  <si>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</si>
  <si>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</si>
  <si>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</si>
  <si>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</si>
  <si>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</si>
  <si>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</si>
  <si>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</si>
  <si>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</si>
  <si>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</si>
  <si>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</si>
  <si>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</si>
  <si>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</si>
  <si>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</si>
  <si>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</si>
  <si>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</si>
  <si>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</si>
  <si>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</si>
  <si>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</si>
  <si>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</si>
  <si>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</si>
  <si>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</si>
  <si>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</si>
  <si>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</si>
  <si>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</si>
  <si>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</si>
  <si>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</si>
  <si>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</si>
  <si>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</si>
  <si>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</si>
  <si>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</si>
  <si>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</si>
  <si>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</si>
  <si>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</si>
  <si>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</si>
  <si>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</si>
  <si>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</si>
  <si>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</si>
  <si>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</si>
  <si>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</si>
  <si>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</si>
  <si>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</si>
  <si>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</si>
  <si>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</si>
  <si>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</si>
  <si>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</si>
  <si>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</si>
  <si>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</si>
  <si>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</si>
  <si>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</si>
  <si>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</si>
  <si>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</si>
  <si>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</si>
  <si>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</si>
  <si>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</si>
  <si>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</si>
  <si>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</si>
  <si>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</si>
  <si>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</si>
  <si>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</si>
  <si>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</si>
  <si>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</si>
  <si>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</si>
  <si>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</si>
  <si>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</si>
  <si>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</si>
  <si>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</si>
  <si>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</si>
  <si>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</si>
  <si>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</si>
  <si>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</si>
  <si>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</si>
  <si>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</si>
  <si>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</si>
  <si>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</si>
  <si>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</si>
  <si>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</si>
  <si>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</si>
  <si>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</si>
  <si>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</si>
  <si>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</si>
  <si>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</si>
  <si>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</si>
  <si>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</si>
  <si>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</si>
  <si>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</si>
  <si>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</si>
  <si>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</si>
  <si>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</si>
  <si>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</si>
  <si>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</si>
  <si>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</si>
  <si>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</si>
  <si>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</si>
  <si>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</si>
  <si>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</si>
  <si>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</si>
  <si>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</si>
  <si>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</si>
  <si>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</si>
  <si>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</si>
  <si>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</si>
  <si>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</si>
  <si>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</si>
  <si>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</si>
  <si>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</si>
  <si>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</si>
  <si>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</si>
  <si>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</si>
  <si>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</si>
  <si>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</si>
  <si>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</si>
  <si>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</si>
  <si>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</si>
  <si>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</si>
  <si>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</si>
  <si>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</si>
  <si>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</si>
  <si>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</si>
  <si>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</si>
  <si>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</si>
  <si>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</si>
  <si>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</si>
  <si>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</si>
  <si>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</si>
  <si>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</si>
  <si>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</si>
  <si>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</si>
  <si>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</si>
  <si>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</si>
  <si>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</si>
  <si>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</si>
  <si>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</si>
  <si>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</si>
  <si>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</si>
  <si>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</si>
  <si>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</si>
  <si>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</si>
  <si>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</si>
  <si>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</si>
  <si>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</si>
  <si>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</si>
  <si>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</si>
  <si>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</si>
  <si>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</si>
  <si>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</si>
  <si>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</si>
  <si>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</si>
  <si>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</si>
  <si>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</si>
  <si>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</si>
  <si>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</si>
  <si>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</si>
  <si>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</si>
  <si>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</si>
  <si>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</si>
  <si>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</si>
  <si>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</si>
  <si>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</si>
  <si>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</si>
  <si>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</si>
  <si>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</si>
  <si>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</si>
  <si>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</si>
  <si>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</si>
  <si>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</si>
  <si>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</si>
  <si>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</si>
  <si>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</si>
  <si>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</si>
  <si>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</si>
  <si>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</si>
  <si>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</si>
  <si>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</si>
  <si>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</si>
  <si>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</si>
  <si>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</si>
  <si>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</si>
  <si>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</si>
  <si>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</si>
  <si>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</si>
  <si>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</si>
  <si>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</si>
  <si>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</si>
  <si>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</si>
  <si>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</si>
  <si>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</si>
  <si>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</si>
  <si>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</si>
  <si>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</si>
  <si>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</si>
  <si>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</si>
  <si>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</si>
  <si>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</si>
  <si>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</si>
  <si>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</si>
  <si>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</si>
  <si>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</si>
  <si>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</si>
  <si>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</si>
  <si>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</si>
  <si>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</si>
  <si>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</si>
  <si>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</si>
  <si>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</si>
  <si>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</si>
  <si>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</si>
  <si>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</si>
  <si>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</si>
  <si>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</si>
  <si>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</si>
  <si>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</si>
  <si>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</si>
  <si>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</si>
  <si>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</si>
  <si>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</si>
  <si>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</si>
  <si>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</si>
  <si>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</si>
  <si>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</si>
  <si>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</si>
  <si>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</si>
  <si>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</si>
  <si>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</si>
  <si>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</si>
  <si>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</si>
  <si>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</si>
  <si>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</si>
  <si>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</si>
  <si>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</si>
  <si>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</si>
  <si>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</si>
  <si>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</si>
  <si>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</si>
  <si>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</si>
  <si>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</si>
  <si>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</si>
  <si>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</si>
  <si>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</si>
  <si>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</si>
  <si>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</si>
  <si>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</si>
  <si>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</si>
  <si>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</si>
  <si>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</si>
  <si>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</si>
  <si>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</si>
  <si>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</si>
  <si>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</si>
  <si>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</si>
  <si>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</si>
  <si>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</si>
  <si>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</si>
  <si>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</si>
  <si>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</si>
  <si>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</si>
  <si>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</si>
  <si>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</si>
  <si>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</si>
  <si>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</si>
  <si>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</si>
  <si>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</si>
  <si>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</si>
  <si>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</si>
  <si>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</si>
  <si>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</si>
  <si>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</si>
  <si>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</si>
  <si>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</si>
  <si>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</si>
  <si>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</si>
  <si>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</si>
  <si>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</si>
  <si>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</si>
  <si>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</si>
  <si>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</si>
  <si>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</si>
  <si>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</si>
  <si>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</si>
  <si>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</si>
  <si>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</si>
  <si>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</si>
  <si>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</si>
  <si>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</si>
  <si>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</si>
  <si>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</si>
  <si>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</si>
  <si>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</si>
  <si>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</si>
  <si>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</si>
  <si>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</si>
  <si>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</si>
  <si>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</si>
  <si>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</si>
  <si>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</si>
  <si>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</si>
  <si>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</si>
  <si>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</si>
  <si>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</si>
  <si>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</si>
  <si>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</si>
  <si>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</si>
  <si>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</si>
  <si>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</si>
  <si>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</si>
  <si>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</si>
  <si>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</si>
  <si>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</si>
  <si>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</si>
  <si>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</si>
  <si>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</si>
  <si>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</si>
  <si>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</si>
  <si>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</si>
  <si>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</si>
  <si>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</si>
  <si>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</si>
  <si>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</si>
  <si>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</si>
  <si>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</si>
  <si>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</si>
  <si>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</si>
  <si>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</si>
  <si>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</si>
  <si>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</si>
  <si>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</si>
  <si>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</si>
  <si>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</si>
  <si>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</si>
  <si>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</si>
  <si>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</si>
  <si>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</si>
  <si>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</si>
  <si>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</si>
  <si>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</si>
  <si>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</si>
  <si>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</si>
  <si>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</si>
  <si>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</si>
  <si>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</si>
  <si>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</si>
  <si>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</si>
  <si>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</si>
  <si>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</si>
  <si>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</si>
  <si>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</si>
  <si>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</si>
  <si>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</si>
  <si>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</si>
  <si>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</si>
  <si>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</si>
  <si>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</si>
  <si>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</si>
  <si>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</si>
  <si>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</si>
  <si>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</si>
  <si>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</si>
  <si>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</si>
  <si>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</si>
  <si>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</si>
  <si>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</si>
  <si>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</si>
  <si>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</si>
  <si>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</si>
  <si>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</si>
  <si>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</si>
  <si>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</si>
  <si>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</si>
  <si>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</si>
  <si>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</si>
  <si>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</si>
  <si>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</si>
  <si>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</si>
  <si>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</si>
  <si>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</si>
  <si>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</si>
  <si>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</si>
  <si>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</si>
  <si>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</si>
  <si>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</si>
  <si>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</si>
  <si>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</si>
  <si>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</si>
  <si>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</si>
  <si>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</si>
  <si>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</si>
  <si>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</si>
  <si>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</si>
  <si>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</si>
  <si>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</si>
  <si>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</si>
  <si>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</si>
  <si>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</si>
  <si>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</si>
  <si>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</si>
  <si>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</si>
  <si>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</si>
  <si>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</si>
  <si>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</si>
  <si>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</si>
  <si>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</si>
  <si>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</si>
  <si>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</si>
  <si>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</si>
  <si>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</si>
  <si>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</si>
  <si>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</si>
  <si>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</si>
  <si>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</si>
  <si>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</si>
  <si>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</si>
  <si>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</si>
  <si>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</si>
  <si>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</si>
  <si>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</si>
  <si>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</si>
  <si>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</si>
  <si>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</si>
  <si>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</si>
  <si>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</si>
  <si>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</si>
  <si>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</si>
  <si>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</si>
  <si>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</si>
  <si>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</si>
  <si>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</si>
  <si>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</si>
  <si>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</si>
  <si>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</si>
  <si>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</si>
  <si>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</si>
  <si>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</si>
  <si>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</si>
  <si>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</si>
  <si>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</si>
  <si>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</si>
  <si>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</si>
  <si>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</si>
  <si>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</si>
  <si>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</si>
  <si>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</si>
  <si>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</si>
  <si>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</si>
  <si>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</si>
  <si>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</si>
  <si>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</si>
  <si>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</si>
  <si>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</si>
  <si>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</si>
  <si>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</si>
  <si>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</si>
  <si>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</si>
  <si>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</si>
  <si>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</si>
  <si>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</si>
  <si>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</si>
  <si>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</si>
  <si>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</si>
  <si>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</si>
  <si>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</si>
  <si>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</si>
  <si>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</si>
  <si>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</si>
  <si>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</si>
  <si>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</si>
  <si>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</si>
  <si>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</si>
  <si>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</si>
  <si>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</si>
  <si>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</si>
  <si>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</si>
  <si>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</si>
  <si>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</si>
  <si>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</si>
  <si>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</si>
  <si>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</si>
  <si>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</si>
  <si>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</si>
  <si>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</si>
  <si>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</si>
  <si>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</si>
  <si>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</si>
  <si>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</si>
  <si>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</si>
  <si>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</si>
  <si>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</si>
  <si>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</si>
  <si>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</si>
  <si>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</si>
  <si>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</si>
  <si>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</si>
  <si>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</si>
  <si>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</si>
  <si>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</si>
  <si>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</si>
  <si>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</si>
  <si>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</si>
  <si>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</si>
  <si>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</si>
  <si>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</si>
  <si>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</si>
  <si>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</si>
  <si>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</si>
  <si>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</si>
  <si>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</si>
  <si>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</si>
  <si>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</si>
  <si>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</si>
  <si>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</si>
  <si>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</si>
  <si>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</si>
  <si>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</si>
  <si>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</si>
  <si>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</si>
  <si>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</si>
  <si>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</si>
  <si>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</si>
  <si>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</si>
  <si>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</si>
  <si>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</si>
  <si>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</si>
  <si>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</si>
  <si>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</si>
  <si>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</si>
  <si>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</si>
  <si>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</si>
  <si>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</si>
  <si>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</si>
  <si>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</si>
  <si>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</si>
  <si>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</si>
  <si>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</si>
  <si>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</si>
  <si>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</si>
  <si>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</si>
  <si>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</si>
  <si>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</si>
  <si>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</si>
  <si>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</si>
  <si>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</si>
  <si>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</si>
  <si>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</si>
  <si>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</si>
  <si>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</si>
  <si>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</si>
  <si>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</si>
  <si>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</si>
  <si>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</si>
  <si>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</si>
  <si>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</si>
  <si>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</si>
  <si>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</si>
  <si>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</si>
  <si>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</si>
  <si>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</si>
  <si>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</si>
  <si>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</si>
  <si>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</si>
  <si>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</si>
  <si>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</si>
  <si>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</si>
  <si>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</si>
  <si>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</si>
  <si>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</si>
  <si>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</si>
  <si>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</si>
  <si>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</si>
  <si>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</si>
  <si>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</si>
  <si>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</si>
  <si>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</si>
  <si>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</si>
  <si>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</si>
  <si>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</si>
  <si>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</si>
  <si>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</si>
  <si>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</si>
  <si>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</si>
  <si>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</si>
  <si>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</si>
  <si>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</si>
  <si>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</si>
  <si>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</si>
  <si>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</si>
  <si>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</si>
  <si>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</si>
  <si>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</si>
  <si>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</si>
  <si>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</si>
  <si>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</si>
  <si>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</si>
  <si>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</si>
  <si>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</si>
  <si>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</si>
  <si>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</si>
  <si>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</si>
  <si>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</si>
  <si>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</si>
  <si>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</si>
  <si>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</si>
  <si>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</si>
  <si>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</si>
  <si>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</si>
  <si>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</si>
  <si>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</si>
  <si>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</si>
  <si>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</si>
  <si>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</si>
  <si>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</si>
  <si>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</si>
  <si>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</si>
  <si>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</si>
  <si>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</si>
  <si>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</si>
  <si>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</si>
  <si>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</si>
  <si>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</si>
  <si>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</si>
  <si>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</si>
  <si>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</si>
  <si>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</si>
  <si>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</si>
  <si>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</si>
  <si>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</si>
  <si>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</si>
  <si>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</si>
  <si>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</si>
  <si>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</si>
  <si>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</si>
  <si>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</si>
  <si>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</si>
  <si>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</si>
  <si>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</si>
  <si>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</si>
  <si>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</si>
  <si>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</si>
  <si>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</si>
  <si>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</si>
  <si>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</si>
  <si>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</si>
  <si>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</si>
  <si>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</si>
  <si>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</si>
  <si>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</si>
  <si>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</si>
  <si>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</si>
  <si>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</si>
  <si>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</si>
  <si>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</si>
  <si>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</si>
  <si>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</si>
  <si>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</si>
  <si>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</si>
  <si>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</si>
  <si>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</si>
  <si>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</si>
  <si>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</si>
  <si>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</si>
  <si>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</si>
  <si>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</si>
  <si>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</si>
  <si>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</si>
  <si>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</si>
  <si>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</si>
  <si>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</si>
  <si>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</si>
  <si>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</si>
  <si>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</si>
  <si>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</si>
  <si>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</si>
  <si>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</si>
  <si>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</si>
  <si>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</si>
  <si>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</si>
  <si>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</si>
  <si>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</si>
  <si>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</si>
  <si>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</si>
  <si>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</si>
  <si>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</si>
  <si>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</si>
  <si>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</si>
  <si>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</si>
  <si>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</si>
  <si>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</si>
  <si>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</si>
  <si>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</si>
  <si>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</si>
  <si>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</si>
  <si>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</si>
  <si>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</si>
  <si>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</si>
  <si>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</si>
  <si>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</si>
  <si>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</si>
  <si>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</si>
  <si>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</si>
  <si>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</si>
  <si>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</si>
  <si>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</si>
  <si>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</si>
  <si>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</si>
  <si>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</si>
  <si>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</si>
  <si>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</si>
  <si>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</si>
  <si>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</si>
  <si>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</si>
  <si>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</si>
  <si>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</si>
  <si>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</si>
  <si>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</si>
  <si>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</si>
  <si>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</si>
  <si>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</si>
  <si>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</si>
  <si>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</si>
  <si>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</si>
  <si>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</si>
  <si>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</si>
  <si>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</si>
  <si>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</si>
  <si>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</si>
  <si>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</si>
  <si>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</si>
  <si>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</si>
  <si>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</si>
  <si>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</si>
  <si>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</si>
  <si>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</si>
  <si>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</si>
  <si>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</si>
  <si>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</si>
  <si>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</si>
  <si>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</si>
  <si>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</si>
  <si>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</si>
  <si>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</si>
  <si>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</si>
  <si>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</si>
  <si>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</si>
  <si>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</si>
  <si>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</si>
  <si>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</si>
  <si>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</si>
  <si>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</si>
  <si>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</si>
  <si>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</si>
  <si>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</si>
  <si>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</si>
  <si>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</si>
  <si>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</si>
  <si>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</si>
  <si>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</si>
  <si>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</si>
  <si>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</si>
  <si>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</si>
  <si>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</si>
  <si>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</si>
  <si>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</si>
  <si>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</si>
  <si>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</si>
  <si>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</si>
  <si>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</si>
  <si>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</si>
  <si>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</si>
  <si>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</si>
  <si>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</si>
  <si>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</si>
  <si>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</si>
  <si>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</si>
  <si>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</si>
  <si>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</si>
  <si>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</si>
  <si>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</si>
  <si>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</si>
  <si>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</si>
  <si>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</si>
  <si>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</si>
  <si>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</si>
  <si>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</si>
  <si>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</si>
  <si>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</si>
  <si>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</si>
  <si>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</si>
  <si>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</si>
  <si>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</si>
  <si>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</si>
  <si>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</si>
  <si>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</si>
  <si>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</si>
  <si>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</si>
  <si>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</si>
  <si>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</si>
  <si>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</si>
  <si>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</si>
  <si>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</si>
  <si>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</si>
  <si>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</si>
  <si>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</si>
  <si>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</si>
  <si>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</si>
  <si>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</si>
  <si>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</si>
  <si>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</si>
  <si>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</si>
  <si>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</si>
  <si>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</si>
  <si>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</si>
  <si>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</si>
  <si>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</si>
  <si>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</si>
  <si>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</si>
  <si>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</si>
  <si>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</si>
  <si>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</si>
  <si>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</si>
  <si>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</si>
  <si>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</si>
  <si>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</si>
  <si>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</si>
  <si>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</si>
  <si>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</si>
  <si>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</si>
  <si>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</si>
  <si>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</si>
  <si>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</si>
  <si>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</si>
  <si>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</si>
  <si>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</si>
  <si>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</si>
  <si>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</si>
  <si>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</si>
  <si>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</si>
  <si>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</si>
  <si>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</si>
  <si>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</si>
  <si>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</si>
  <si>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</si>
  <si>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</si>
  <si>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</si>
  <si>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</si>
  <si>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</si>
  <si>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</si>
  <si>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</si>
  <si>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</si>
  <si>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</si>
  <si>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</si>
  <si>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</si>
  <si>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</si>
  <si>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</si>
  <si>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</si>
  <si>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</si>
  <si>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</si>
  <si>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</si>
  <si>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</si>
  <si>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</si>
  <si>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</si>
  <si>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</si>
  <si>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</si>
  <si>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</si>
  <si>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</si>
  <si>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</si>
  <si>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</si>
  <si>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</si>
  <si>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</si>
  <si>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</si>
  <si>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</si>
  <si>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</si>
  <si>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</si>
  <si>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</si>
  <si>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</si>
  <si>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</si>
  <si>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</si>
  <si>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</si>
  <si>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</si>
  <si>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</si>
  <si>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</si>
  <si>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</si>
  <si>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</si>
  <si>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</si>
  <si>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</si>
  <si>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</si>
  <si>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</si>
  <si>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</si>
  <si>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</si>
  <si>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</si>
  <si>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</si>
  <si>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</si>
  <si>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</si>
  <si>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</si>
  <si>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</si>
  <si>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</si>
  <si>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</si>
  <si>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</si>
  <si>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</si>
  <si>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</si>
  <si>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</si>
  <si>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</si>
  <si>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</si>
  <si>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</si>
  <si>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</si>
  <si>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</si>
  <si>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</si>
  <si>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</si>
  <si>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</si>
  <si>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</si>
  <si>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</si>
  <si>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</si>
  <si>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</si>
  <si>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</si>
  <si>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</si>
  <si>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</si>
  <si>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</si>
  <si>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</si>
  <si>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</si>
  <si>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</si>
  <si>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</si>
  <si>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</si>
  <si>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</si>
  <si>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</si>
  <si>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</si>
  <si>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</si>
  <si>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</si>
  <si>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</si>
  <si>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</si>
  <si>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</si>
  <si>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</si>
  <si>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</si>
  <si>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</si>
  <si>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</si>
  <si>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</si>
  <si>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</si>
  <si>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</si>
  <si>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</si>
  <si>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</si>
  <si>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</si>
  <si>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</si>
  <si>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</si>
  <si>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</si>
  <si>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</si>
  <si>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</si>
  <si>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</si>
  <si>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</si>
  <si>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</si>
  <si>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</si>
  <si>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</si>
  <si>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</si>
  <si>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</si>
  <si>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</si>
  <si>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</si>
  <si>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</si>
  <si>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</si>
  <si>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</si>
  <si>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</si>
  <si>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</si>
  <si>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</si>
  <si>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</si>
  <si>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</si>
  <si>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</si>
  <si>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</si>
  <si>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</si>
  <si>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</si>
  <si>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</si>
  <si>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</si>
  <si>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</si>
  <si>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</si>
  <si>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</si>
  <si>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</si>
  <si>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</si>
  <si>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</si>
  <si>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</si>
  <si>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</si>
  <si>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</si>
  <si>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</si>
  <si>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</si>
  <si>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</si>
  <si>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</si>
  <si>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</si>
  <si>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</si>
  <si>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</si>
  <si>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</si>
  <si>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</si>
  <si>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</si>
  <si>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</si>
  <si>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</si>
  <si>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</si>
  <si>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</si>
  <si>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</si>
  <si>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</si>
  <si>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</si>
  <si>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</si>
  <si>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</si>
  <si>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</si>
  <si>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</si>
  <si>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</si>
  <si>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</si>
  <si>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</si>
  <si>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</si>
  <si>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</si>
  <si>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</si>
  <si>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</si>
  <si>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</si>
  <si>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</si>
  <si>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</si>
  <si>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</si>
  <si>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</si>
  <si>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</si>
  <si>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</si>
  <si>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</si>
  <si>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</si>
  <si>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</si>
  <si>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</si>
  <si>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</si>
  <si>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</si>
  <si>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</si>
  <si>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</si>
  <si>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</si>
  <si>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</si>
  <si>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</si>
  <si>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</si>
  <si>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</si>
  <si>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</si>
  <si>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</si>
  <si>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</si>
  <si>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</si>
  <si>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</si>
  <si>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</si>
  <si>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</si>
  <si>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</si>
  <si>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</si>
  <si>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</si>
  <si>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</si>
  <si>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</si>
  <si>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</si>
  <si>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</si>
  <si>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</si>
  <si>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</si>
  <si>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</si>
  <si>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</si>
  <si>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</si>
  <si>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</si>
  <si>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</si>
  <si>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</si>
  <si>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</si>
  <si>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</si>
  <si>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</si>
  <si>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</si>
  <si>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</si>
  <si>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</si>
  <si>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</si>
  <si>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</si>
  <si>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</si>
  <si>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</si>
  <si>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</si>
  <si>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</si>
  <si>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</si>
  <si>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</si>
  <si>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</si>
  <si>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</si>
  <si>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</si>
  <si>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</si>
  <si>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</si>
  <si>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</si>
  <si>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</si>
  <si>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</si>
  <si>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</si>
  <si>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</si>
  <si>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</si>
  <si>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</si>
  <si>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</si>
  <si>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</si>
  <si>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</si>
  <si>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</si>
  <si>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</si>
  <si>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</si>
  <si>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</si>
  <si>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</si>
  <si>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</si>
  <si>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</si>
  <si>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</si>
  <si>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</si>
  <si>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</si>
  <si>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</si>
  <si>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</si>
  <si>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</si>
  <si>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</si>
  <si>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</si>
  <si>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</si>
  <si>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</si>
  <si>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</si>
  <si>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</si>
  <si>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</si>
  <si>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</si>
  <si>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</si>
  <si>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</si>
  <si>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</si>
  <si>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</si>
  <si>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</si>
  <si>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</si>
  <si>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</si>
  <si>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</si>
  <si>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</si>
  <si>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</si>
  <si>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</si>
  <si>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</si>
  <si>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</si>
  <si>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</si>
  <si>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</si>
  <si>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</si>
  <si>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</si>
  <si>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</si>
  <si>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</si>
  <si>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</si>
  <si>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</si>
  <si>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</si>
  <si>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</si>
  <si>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</si>
  <si>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</si>
  <si>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</si>
  <si>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</si>
  <si>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</si>
  <si>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</si>
  <si>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</si>
  <si>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</si>
  <si>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</si>
  <si>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</si>
  <si>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</si>
  <si>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</si>
  <si>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</si>
  <si>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</si>
  <si>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</si>
  <si>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</si>
  <si>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</si>
  <si>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</si>
  <si>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</si>
  <si>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</si>
  <si>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</si>
  <si>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</si>
  <si>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</si>
  <si>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</si>
  <si>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</si>
  <si>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</si>
  <si>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</si>
  <si>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</si>
  <si>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</si>
  <si>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</si>
  <si>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</si>
  <si>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</si>
  <si>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</si>
  <si>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</si>
  <si>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</si>
  <si>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</si>
  <si>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</si>
  <si>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</si>
  <si>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</si>
  <si>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</si>
  <si>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</si>
  <si>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</si>
  <si>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</si>
  <si>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</si>
  <si>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</si>
  <si>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</si>
  <si>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</si>
  <si>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</si>
  <si>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</si>
  <si>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</si>
  <si>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</si>
  <si>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</si>
  <si>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</si>
  <si>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</si>
  <si>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</si>
  <si>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</si>
  <si>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</si>
  <si>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</si>
  <si>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</si>
  <si>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</si>
  <si>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</si>
  <si>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</si>
  <si>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</si>
  <si>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</si>
  <si>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</si>
  <si>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</si>
  <si>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</si>
  <si>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</si>
  <si>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</si>
  <si>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</si>
  <si>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</si>
  <si>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</si>
  <si>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</si>
  <si>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</si>
  <si>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</si>
  <si>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</si>
  <si>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</si>
  <si>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</si>
  <si>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</si>
  <si>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</si>
  <si>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</si>
  <si>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</si>
  <si>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</si>
  <si>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</si>
  <si>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</si>
  <si>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</si>
  <si>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</si>
  <si>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</si>
  <si>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</si>
  <si>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</si>
  <si>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</si>
  <si>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</si>
  <si>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</si>
  <si>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</si>
  <si>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</si>
  <si>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</si>
  <si>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</si>
  <si>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</si>
  <si>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</si>
  <si>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</si>
  <si>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</si>
  <si>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</si>
  <si>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</si>
  <si>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</si>
  <si>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</si>
  <si>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</si>
  <si>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</si>
  <si>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</si>
  <si>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</si>
  <si>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</si>
  <si>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</si>
  <si>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</si>
  <si>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</si>
  <si>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</si>
  <si>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</si>
  <si>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</si>
  <si>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</si>
  <si>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</si>
  <si>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</si>
  <si>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</si>
  <si>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</si>
  <si>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</si>
  <si>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</si>
  <si>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</si>
  <si>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</si>
  <si>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</si>
  <si>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</si>
  <si>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</si>
  <si>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</si>
  <si>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</si>
  <si>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</si>
  <si>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</si>
  <si>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</si>
  <si>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</si>
  <si>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</si>
  <si>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</si>
  <si>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</si>
  <si>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</si>
  <si>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</si>
  <si>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</si>
  <si>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</si>
  <si>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</si>
  <si>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</si>
  <si>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</si>
  <si>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</si>
  <si>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</si>
  <si>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</si>
  <si>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</si>
  <si>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</si>
  <si>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</si>
  <si>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</si>
  <si>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</si>
  <si>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</si>
  <si>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</si>
  <si>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</si>
  <si>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</si>
  <si>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</si>
  <si>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</si>
  <si>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</si>
  <si>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</si>
  <si>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</si>
  <si>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</si>
  <si>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</si>
  <si>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</si>
  <si>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</si>
  <si>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</si>
  <si>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</si>
  <si>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</si>
  <si>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</si>
  <si>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</si>
  <si>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</si>
  <si>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</si>
  <si>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</si>
  <si>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</si>
  <si>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</si>
  <si>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</si>
  <si>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</si>
  <si>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</si>
  <si>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</si>
  <si>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</si>
  <si>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</si>
  <si>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</si>
  <si>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</si>
  <si>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</si>
  <si>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</si>
  <si>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</si>
  <si>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</si>
  <si>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</si>
  <si>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</si>
  <si>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</si>
  <si>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</si>
  <si>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</si>
  <si>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</si>
  <si>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</si>
  <si>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</si>
  <si>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</si>
  <si>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</si>
  <si>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</si>
  <si>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</si>
  <si>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</si>
  <si>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</si>
  <si>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</si>
  <si>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</si>
  <si>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</si>
  <si>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</si>
  <si>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</si>
  <si>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</si>
  <si>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</si>
  <si>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</si>
  <si>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</si>
  <si>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</si>
  <si>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</si>
  <si>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</si>
  <si>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</si>
  <si>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</si>
  <si>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</si>
  <si>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</si>
  <si>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</si>
  <si>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</si>
  <si>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</si>
  <si>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</si>
  <si>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</si>
  <si>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</si>
  <si>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</si>
  <si>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</si>
  <si>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</si>
  <si>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</si>
  <si>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</si>
  <si>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</si>
  <si>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</si>
  <si>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</si>
  <si>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</si>
  <si>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</si>
  <si>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</si>
  <si>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</si>
  <si>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</si>
  <si>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</si>
  <si>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</si>
  <si>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</si>
  <si>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</si>
  <si>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</si>
  <si>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</si>
  <si>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</si>
  <si>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</si>
  <si>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</si>
  <si>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</si>
  <si>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</si>
  <si>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</si>
  <si>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</si>
  <si>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</si>
  <si>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</si>
  <si>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</si>
  <si>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</si>
  <si>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</si>
  <si>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</si>
  <si>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</si>
  <si>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</si>
  <si>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</si>
  <si>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</si>
  <si>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</si>
  <si>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</si>
  <si>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</si>
  <si>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</si>
  <si>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</si>
  <si>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</si>
  <si>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</si>
  <si>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</si>
  <si>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</si>
  <si>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</si>
  <si>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</si>
  <si>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</si>
  <si>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</si>
  <si>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</si>
  <si>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</si>
  <si>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</si>
  <si>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</si>
  <si>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</si>
  <si>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</si>
  <si>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</si>
  <si>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</si>
  <si>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</si>
  <si>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</si>
  <si>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</si>
  <si>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</si>
  <si>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</si>
  <si>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</si>
  <si>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</si>
  <si>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</si>
  <si>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</si>
  <si>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</si>
  <si>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</si>
  <si>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</si>
  <si>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</si>
  <si>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</si>
  <si>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</si>
  <si>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</si>
  <si>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</si>
  <si>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</si>
  <si>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</si>
  <si>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</si>
  <si>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</si>
  <si>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</si>
  <si>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</si>
  <si>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</si>
  <si>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</si>
  <si>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</si>
  <si>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</si>
  <si>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</si>
  <si>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</si>
  <si>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</si>
  <si>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</si>
  <si>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</si>
  <si>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</si>
  <si>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</si>
  <si>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</si>
  <si>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</si>
  <si>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</si>
  <si>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</si>
  <si>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</si>
  <si>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</si>
  <si>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</si>
  <si>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</si>
  <si>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</si>
  <si>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</si>
  <si>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</si>
  <si>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</si>
  <si>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</si>
  <si>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</si>
  <si>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</si>
  <si>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</si>
  <si>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</si>
  <si>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</si>
  <si>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</si>
  <si>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</si>
  <si>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</si>
  <si>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</si>
  <si>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</si>
  <si>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</si>
  <si>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</si>
  <si>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</si>
  <si>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</si>
  <si>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</si>
  <si>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</si>
  <si>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</si>
  <si>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</si>
  <si>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</si>
  <si>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</si>
  <si>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</si>
  <si>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</si>
  <si>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</si>
  <si>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</si>
  <si>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</si>
  <si>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</si>
  <si>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</si>
  <si>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</si>
  <si>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</si>
  <si>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</si>
  <si>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</si>
  <si>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</si>
  <si>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</si>
  <si>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</si>
  <si>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</si>
  <si>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</si>
  <si>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</si>
  <si>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</si>
  <si>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</si>
  <si>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</si>
  <si>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</si>
  <si>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</si>
  <si>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</si>
  <si>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</si>
  <si>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</si>
  <si>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</si>
  <si>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</si>
  <si>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</si>
  <si>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</si>
  <si>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</si>
  <si>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</si>
  <si>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</si>
  <si>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</si>
  <si>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</si>
  <si>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</si>
  <si>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</si>
  <si>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</si>
  <si>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</si>
  <si>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</si>
  <si>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</si>
  <si>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</si>
  <si>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</si>
  <si>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</si>
  <si>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</si>
  <si>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</si>
  <si>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</si>
  <si>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</si>
  <si>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</si>
  <si>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</si>
  <si>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</si>
  <si>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</si>
  <si>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</si>
  <si>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</si>
  <si>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</si>
  <si>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</si>
  <si>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</si>
  <si>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</si>
  <si>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</si>
  <si>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</si>
  <si>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</si>
  <si>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</si>
  <si>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</si>
  <si>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</si>
  <si>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</si>
  <si>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</si>
  <si>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</si>
  <si>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</si>
  <si>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</si>
  <si>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</si>
  <si>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</si>
  <si>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</si>
  <si>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</si>
  <si>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</si>
  <si>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</si>
  <si>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</si>
  <si>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</si>
  <si>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</si>
  <si>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</si>
  <si>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</si>
  <si>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</si>
  <si>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</si>
  <si>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</si>
  <si>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</si>
  <si>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</si>
  <si>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</si>
  <si>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</si>
  <si>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</si>
  <si>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</si>
  <si>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</si>
  <si>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</si>
  <si>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</si>
  <si>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</si>
  <si>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</si>
  <si>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</si>
  <si>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</si>
  <si>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</si>
  <si>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</si>
  <si>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</si>
  <si>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</si>
  <si>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</si>
  <si>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</si>
  <si>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</si>
  <si>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</si>
  <si>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</si>
  <si>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</si>
  <si>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</si>
  <si>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</si>
  <si>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</si>
  <si>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</si>
  <si>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</si>
  <si>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</si>
  <si>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</si>
  <si>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</si>
  <si>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</si>
  <si>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</si>
  <si>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</si>
  <si>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</si>
  <si>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</si>
  <si>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</si>
  <si>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</si>
  <si>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</si>
  <si>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</si>
  <si>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</si>
  <si>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</si>
  <si>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</si>
  <si>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</si>
  <si>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</si>
  <si>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</si>
  <si>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</si>
  <si>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</si>
  <si>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</si>
  <si>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</si>
  <si>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</si>
  <si>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</si>
  <si>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</si>
  <si>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</si>
  <si>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</si>
  <si>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</si>
  <si>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</si>
  <si>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</si>
  <si>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</si>
  <si>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</si>
  <si>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</si>
  <si>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</si>
  <si>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</si>
  <si>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</si>
  <si>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</si>
  <si>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</si>
  <si>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</si>
  <si>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</si>
  <si>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</si>
  <si>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</si>
  <si>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</si>
  <si>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</si>
  <si>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</si>
  <si>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</si>
  <si>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</si>
  <si>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</si>
  <si>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</si>
  <si>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</si>
  <si>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</si>
  <si>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</si>
  <si>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</si>
  <si>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</si>
  <si>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</si>
  <si>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</si>
  <si>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</si>
  <si>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</si>
  <si>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</si>
  <si>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</si>
  <si>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</si>
  <si>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</si>
  <si>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</si>
  <si>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</si>
  <si>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</si>
  <si>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</si>
  <si>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</si>
  <si>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</si>
  <si>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</si>
  <si>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</si>
  <si>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</si>
  <si>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</si>
  <si>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</si>
  <si>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</si>
  <si>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</si>
  <si>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</si>
  <si>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</si>
  <si>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</si>
  <si>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</si>
  <si>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</si>
  <si>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</si>
  <si>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</si>
  <si>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</si>
  <si>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</si>
  <si>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</si>
  <si>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</si>
  <si>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</si>
  <si>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</si>
  <si>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</si>
  <si>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</si>
  <si>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</si>
  <si>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</si>
  <si>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</si>
  <si>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</si>
  <si>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</si>
  <si>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</si>
  <si>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</si>
  <si>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</si>
  <si>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</si>
  <si>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</si>
  <si>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</si>
  <si>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</si>
  <si>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</si>
  <si>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</si>
  <si>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</si>
  <si>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</si>
  <si>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</si>
  <si>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</si>
  <si>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</si>
  <si>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</si>
  <si>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</si>
  <si>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</si>
  <si>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</si>
  <si>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</si>
  <si>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</si>
  <si>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</si>
  <si>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</si>
  <si>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</si>
  <si>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</si>
  <si>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</si>
  <si>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</si>
  <si>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</si>
  <si>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</si>
  <si>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</si>
  <si>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</si>
  <si>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</si>
  <si>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</si>
  <si>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</si>
  <si>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</si>
  <si>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</si>
  <si>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</si>
  <si>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</si>
  <si>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</si>
  <si>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</si>
  <si>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</si>
  <si>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</si>
  <si>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</si>
  <si>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</si>
  <si>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</si>
  <si>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</si>
  <si>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</si>
  <si>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</si>
  <si>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</si>
  <si>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</si>
  <si>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</si>
  <si>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</si>
  <si>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</si>
  <si>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</si>
  <si>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</si>
  <si>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</si>
  <si>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</si>
  <si>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</si>
  <si>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</si>
  <si>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</si>
  <si>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</si>
  <si>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</si>
  <si>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</si>
  <si>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</si>
  <si>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</si>
  <si>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</si>
  <si>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</si>
  <si>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</si>
  <si>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</si>
  <si>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</si>
  <si>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</si>
  <si>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</si>
  <si>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</si>
  <si>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</si>
  <si>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</si>
  <si>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</si>
  <si>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</si>
  <si>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</si>
  <si>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</si>
  <si>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</si>
  <si>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</si>
  <si>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</si>
  <si>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</si>
  <si>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</si>
  <si>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</si>
  <si>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</si>
  <si>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</si>
  <si>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</si>
  <si>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</si>
  <si>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</si>
  <si>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</si>
  <si>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</si>
  <si>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</si>
  <si>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</si>
  <si>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</si>
  <si>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</si>
  <si>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</si>
  <si>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</si>
  <si>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</si>
  <si>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</si>
  <si>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</si>
  <si>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</si>
  <si>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</si>
  <si>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</si>
  <si>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</si>
  <si>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</si>
  <si>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</si>
  <si>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</si>
  <si>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</si>
  <si>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</si>
  <si>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</si>
  <si>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</si>
  <si>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</si>
  <si>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</si>
  <si>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</si>
  <si>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</si>
  <si>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</si>
  <si>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</si>
  <si>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</si>
  <si>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</si>
  <si>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</si>
  <si>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</si>
  <si>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</si>
  <si>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</si>
  <si>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</si>
  <si>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</si>
  <si>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</si>
  <si>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</si>
  <si>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</si>
  <si>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</si>
  <si>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</si>
  <si>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</si>
  <si>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</si>
  <si>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</si>
  <si>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</si>
  <si>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</si>
  <si>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</si>
  <si>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</si>
  <si>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</si>
  <si>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</si>
  <si>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</si>
  <si>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</si>
  <si>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</si>
  <si>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</si>
  <si>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</si>
  <si>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</si>
  <si>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</si>
  <si>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</si>
  <si>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</si>
  <si>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</si>
  <si>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</si>
  <si>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</si>
  <si>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</si>
  <si>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</si>
  <si>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</si>
  <si>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</si>
  <si>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</si>
  <si>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</si>
  <si>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</si>
  <si>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</si>
  <si>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</si>
  <si>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</si>
  <si>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</si>
  <si>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</si>
  <si>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</si>
  <si>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</si>
  <si>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</si>
  <si>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</si>
  <si>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</si>
  <si>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</si>
  <si>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</si>
  <si>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</si>
  <si>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</si>
  <si>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</si>
  <si>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</si>
  <si>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</si>
  <si>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</si>
  <si>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</si>
  <si>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</si>
  <si>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</si>
  <si>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</si>
  <si>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</si>
  <si>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</si>
  <si>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</si>
  <si>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</si>
  <si>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</si>
  <si>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</si>
  <si>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</si>
  <si>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</si>
  <si>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</si>
  <si>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</si>
  <si>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</si>
  <si>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</si>
  <si>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</si>
  <si>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</si>
  <si>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</si>
  <si>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</si>
  <si>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</si>
  <si>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</si>
  <si>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</si>
  <si>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</si>
  <si>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</si>
  <si>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</si>
  <si>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</si>
  <si>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</si>
  <si>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</si>
  <si>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</si>
  <si>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</si>
  <si>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</si>
  <si>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</si>
  <si>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</si>
  <si>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</si>
  <si>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</si>
  <si>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</si>
  <si>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</si>
  <si>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</si>
  <si>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</si>
  <si>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</si>
  <si>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</si>
  <si>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</si>
  <si>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</si>
  <si>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</si>
  <si>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</si>
  <si>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</si>
  <si>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</si>
  <si>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</si>
  <si>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</si>
  <si>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</si>
  <si>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</si>
  <si>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</si>
  <si>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</si>
  <si>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</si>
  <si>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</si>
  <si>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</si>
  <si>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</si>
  <si>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</si>
  <si>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</si>
  <si>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</si>
  <si>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</si>
  <si>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</si>
  <si>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</si>
  <si>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</si>
  <si>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</si>
  <si>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</si>
  <si>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</si>
  <si>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</si>
  <si>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</si>
  <si>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</si>
  <si>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</si>
  <si>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</si>
  <si>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</si>
  <si>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</si>
  <si>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</si>
  <si>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</si>
  <si>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</si>
  <si>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</si>
  <si>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</si>
  <si>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</si>
  <si>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</si>
  <si>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</si>
  <si>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</si>
  <si>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</si>
  <si>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</si>
  <si>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</si>
  <si>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</si>
  <si>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</si>
  <si>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</si>
  <si>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</si>
  <si>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</si>
  <si>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</si>
  <si>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</si>
  <si>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</si>
  <si>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</si>
  <si>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</si>
  <si>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</si>
  <si>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</si>
  <si>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</si>
  <si>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</si>
  <si>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</si>
  <si>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</si>
  <si>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</si>
  <si>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</si>
  <si>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</si>
  <si>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</si>
  <si>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</si>
  <si>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</si>
  <si>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</si>
  <si>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</si>
  <si>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</si>
  <si>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</si>
  <si>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</si>
  <si>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</si>
  <si>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</si>
  <si>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</si>
  <si>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</si>
  <si>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</si>
  <si>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</si>
  <si>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</si>
  <si>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</si>
  <si>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</si>
  <si>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</si>
  <si>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</si>
  <si>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</si>
  <si>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</si>
  <si>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</si>
  <si>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</si>
  <si>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</si>
  <si>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</si>
  <si>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</si>
  <si>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</si>
  <si>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</si>
  <si>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</si>
  <si>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</si>
  <si>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</si>
  <si>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</si>
  <si>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</si>
  <si>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</si>
  <si>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</si>
  <si>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</si>
  <si>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</si>
  <si>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</si>
  <si>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</si>
  <si>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</si>
  <si>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</si>
  <si>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</si>
  <si>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</si>
  <si>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</si>
  <si>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</si>
  <si>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</si>
  <si>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</si>
  <si>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</si>
  <si>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</si>
  <si>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</si>
  <si>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</si>
  <si>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</si>
  <si>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</si>
  <si>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</si>
  <si>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</si>
  <si>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</si>
  <si>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</si>
  <si>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</si>
  <si>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</si>
  <si>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</si>
  <si>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</si>
  <si>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</si>
  <si>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</si>
  <si>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</si>
  <si>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</si>
  <si>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</si>
  <si>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</si>
  <si>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</si>
  <si>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</si>
  <si>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</si>
  <si>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</si>
  <si>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</si>
  <si>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</si>
  <si>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</si>
  <si>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</si>
  <si>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</si>
  <si>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</si>
  <si>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</si>
  <si>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</si>
  <si>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</si>
  <si>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</si>
  <si>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</si>
  <si>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</si>
  <si>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</si>
  <si>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</si>
  <si>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</si>
  <si>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</si>
  <si>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</si>
  <si>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</si>
  <si>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</si>
  <si>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</si>
  <si>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</si>
  <si>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</si>
  <si>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</si>
  <si>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</si>
  <si>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</si>
  <si>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</si>
  <si>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</si>
  <si>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</si>
  <si>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</si>
  <si>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</si>
  <si>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</si>
  <si>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</si>
  <si>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</si>
  <si>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</si>
  <si>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</si>
  <si>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</si>
  <si>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</si>
  <si>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</si>
  <si>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</si>
  <si>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</si>
  <si>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</si>
  <si>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</si>
  <si>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</si>
  <si>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</si>
  <si>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</si>
  <si>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</si>
  <si>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</si>
  <si>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</si>
  <si>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</si>
  <si>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</si>
  <si>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</si>
  <si>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</si>
  <si>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</si>
  <si>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</si>
  <si>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</si>
  <si>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</si>
  <si>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</si>
  <si>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</si>
  <si>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</si>
  <si>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</si>
  <si>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</si>
  <si>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</si>
  <si>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</si>
  <si>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</si>
  <si>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</si>
  <si>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</si>
  <si>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</si>
  <si>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</si>
  <si>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</si>
  <si>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</si>
  <si>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</si>
  <si>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</si>
  <si>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</si>
  <si>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</si>
  <si>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</si>
  <si>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</si>
  <si>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</si>
  <si>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</si>
  <si>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</si>
  <si>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</si>
  <si>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</si>
  <si>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</si>
  <si>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</si>
  <si>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</si>
  <si>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</si>
  <si>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</si>
  <si>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</si>
  <si>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</si>
  <si>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</si>
  <si>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</si>
  <si>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</si>
  <si>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</si>
  <si>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</si>
  <si>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</si>
  <si>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</si>
  <si>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</si>
  <si>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</si>
  <si>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</si>
  <si>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</si>
  <si>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</si>
  <si>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</si>
  <si>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</si>
  <si>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</si>
  <si>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</si>
  <si>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</si>
  <si>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</si>
  <si>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</si>
  <si>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</si>
  <si>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</si>
  <si>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</si>
  <si>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</si>
  <si>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</si>
  <si>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</si>
  <si>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</si>
  <si>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</si>
  <si>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</si>
  <si>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</si>
  <si>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</si>
  <si>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</si>
  <si>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</si>
  <si>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</si>
  <si>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</si>
  <si>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</si>
  <si>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</si>
  <si>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</si>
  <si>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</si>
  <si>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</si>
  <si>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</si>
  <si>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</si>
  <si>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</si>
  <si>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</si>
  <si>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</si>
  <si>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</si>
  <si>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</si>
  <si>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</si>
  <si>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</si>
  <si>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</si>
  <si>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</si>
  <si>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</si>
  <si>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</si>
  <si>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</si>
  <si>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</si>
  <si>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</si>
  <si>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</si>
  <si>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</si>
  <si>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</si>
  <si>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</si>
  <si>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</si>
  <si>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</si>
  <si>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</si>
  <si>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</si>
  <si>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</si>
  <si>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</si>
  <si>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</si>
  <si>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</si>
  <si>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</si>
  <si>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</si>
  <si>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</si>
  <si>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</si>
  <si>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</si>
  <si>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</si>
  <si>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</si>
  <si>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</si>
  <si>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</si>
  <si>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</si>
  <si>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</si>
  <si>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</si>
  <si>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</si>
  <si>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</si>
  <si>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</si>
  <si>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</si>
  <si>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</si>
  <si>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</si>
  <si>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</si>
  <si>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</si>
  <si>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</si>
  <si>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</si>
  <si>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</si>
  <si>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</si>
  <si>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</si>
  <si>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</si>
  <si>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</si>
  <si>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</si>
  <si>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</si>
  <si>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</si>
  <si>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</si>
  <si>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</si>
  <si>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</si>
  <si>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</si>
  <si>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</si>
  <si>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</si>
  <si>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</si>
  <si>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</si>
  <si>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</si>
  <si>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</si>
  <si>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</si>
  <si>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</si>
  <si>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</si>
  <si>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</si>
  <si>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</si>
  <si>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</si>
  <si>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</si>
  <si>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</si>
  <si>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</si>
  <si>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</si>
  <si>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</si>
  <si>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</si>
  <si>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</si>
  <si>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</si>
  <si>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</si>
  <si>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</si>
  <si>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</si>
  <si>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</si>
  <si>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</si>
  <si>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</si>
  <si>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</si>
  <si>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</si>
  <si>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</si>
  <si>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</si>
  <si>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</si>
  <si>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</si>
  <si>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</si>
  <si>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</si>
  <si>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</si>
  <si>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</si>
  <si>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</si>
  <si>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</si>
  <si>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</si>
  <si>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</si>
  <si>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</si>
  <si>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</si>
  <si>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</si>
  <si>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</si>
  <si>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</si>
  <si>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</si>
  <si>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</si>
  <si>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</si>
  <si>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</si>
  <si>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</si>
  <si>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</si>
  <si>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</si>
  <si>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</si>
  <si>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</si>
  <si>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</si>
  <si>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</si>
  <si>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</si>
  <si>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</si>
  <si>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</si>
  <si>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</si>
  <si>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</si>
  <si>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</si>
  <si>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</si>
  <si>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</si>
  <si>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</si>
  <si>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</si>
  <si>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</si>
  <si>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</si>
  <si>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</si>
  <si>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</si>
  <si>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</si>
  <si>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</si>
  <si>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</si>
  <si>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</si>
  <si>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</si>
  <si>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</si>
  <si>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</si>
  <si>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</si>
  <si>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</si>
  <si>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</si>
  <si>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</si>
  <si>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</si>
  <si>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</si>
  <si>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</si>
  <si>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</si>
  <si>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</si>
  <si>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</si>
  <si>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</si>
  <si>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</si>
  <si>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</si>
  <si>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</si>
  <si>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</si>
  <si>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</si>
  <si>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</si>
  <si>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</si>
  <si>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</si>
  <si>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</si>
  <si>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</si>
  <si>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</si>
  <si>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</si>
  <si>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</si>
  <si>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</si>
  <si>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</si>
  <si>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</si>
  <si>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</si>
  <si>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</si>
  <si>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</si>
  <si>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</si>
  <si>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</si>
  <si>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</si>
  <si>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</si>
  <si>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</si>
  <si>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</si>
  <si>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</si>
  <si>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</si>
  <si>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</si>
  <si>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</si>
  <si>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</si>
  <si>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</si>
  <si>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</si>
  <si>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</si>
  <si>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</si>
  <si>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</si>
  <si>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</si>
  <si>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</si>
  <si>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</si>
  <si>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</si>
  <si>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</si>
  <si>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</si>
  <si>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</si>
  <si>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</si>
  <si>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</si>
  <si>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</si>
  <si>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</si>
  <si>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</si>
  <si>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</si>
  <si>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</si>
  <si>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</si>
  <si>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</si>
  <si>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</si>
  <si>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</si>
  <si>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</si>
  <si>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</si>
  <si>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</si>
  <si>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</si>
  <si>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</si>
  <si>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</si>
  <si>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</si>
  <si>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</si>
  <si>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</si>
  <si>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</si>
  <si>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</si>
  <si>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</si>
  <si>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</si>
  <si>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</si>
  <si>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</si>
  <si>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</si>
  <si>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</si>
  <si>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</si>
  <si>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</si>
  <si>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</si>
  <si>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</si>
  <si>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</si>
  <si>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</si>
  <si>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</si>
  <si>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</si>
  <si>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</si>
  <si>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</si>
  <si>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</si>
  <si>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</si>
  <si>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</si>
  <si>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</si>
  <si>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</si>
  <si>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</si>
  <si>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</si>
  <si>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</si>
  <si>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</si>
  <si>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</si>
  <si>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</si>
  <si>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</si>
  <si>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</si>
  <si>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</si>
  <si>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</si>
  <si>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</si>
  <si>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</si>
  <si>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</si>
  <si>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</si>
  <si>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</si>
  <si>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</si>
  <si>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</si>
  <si>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</si>
  <si>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</si>
  <si>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</si>
  <si>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</si>
  <si>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</si>
  <si>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</si>
  <si>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</si>
  <si>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</si>
  <si>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</si>
  <si>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</si>
  <si>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</si>
  <si>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</si>
  <si>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</si>
  <si>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</si>
  <si>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</si>
  <si>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</si>
  <si>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</si>
  <si>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</si>
  <si>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</si>
  <si>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</si>
  <si>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</si>
  <si>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</si>
  <si>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</si>
  <si>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</si>
  <si>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</si>
  <si>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</si>
  <si>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</si>
  <si>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</si>
  <si>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</si>
  <si>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</si>
  <si>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</si>
  <si>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</si>
  <si>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</si>
  <si>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</si>
  <si>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</si>
  <si>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</si>
  <si>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</si>
  <si>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</si>
  <si>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</si>
  <si>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</si>
  <si>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</si>
  <si>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</si>
  <si>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</si>
  <si>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</si>
  <si>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</si>
  <si>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</si>
  <si>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</si>
  <si>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</si>
  <si>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</si>
  <si>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</si>
  <si>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</si>
  <si>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</si>
  <si>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</si>
  <si>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</si>
  <si>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</si>
  <si>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</si>
  <si>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</si>
  <si>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</si>
  <si>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</si>
  <si>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</si>
  <si>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</si>
  <si>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</si>
  <si>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</si>
  <si>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</si>
  <si>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</si>
  <si>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</si>
  <si>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</si>
  <si>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</si>
  <si>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</si>
  <si>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</si>
  <si>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</si>
  <si>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</si>
  <si>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</si>
  <si>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</si>
  <si>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</si>
  <si>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</si>
  <si>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</si>
  <si>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</si>
  <si>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</si>
  <si>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</si>
  <si>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</si>
  <si>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</si>
  <si>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</si>
  <si>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</si>
  <si>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</si>
  <si>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</si>
  <si>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</si>
  <si>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</si>
  <si>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</si>
  <si>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</si>
  <si>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</si>
  <si>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</si>
  <si>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</si>
  <si>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</si>
  <si>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</si>
  <si>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</si>
  <si>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</si>
  <si>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</si>
  <si>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</si>
  <si>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</si>
  <si>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</si>
  <si>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</si>
  <si>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</si>
  <si>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</si>
  <si>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</si>
  <si>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</si>
  <si>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</si>
  <si>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</si>
  <si>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</si>
  <si>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</si>
  <si>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</si>
  <si>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</si>
  <si>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</si>
  <si>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</si>
  <si>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</si>
  <si>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</si>
  <si>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</si>
  <si>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</si>
  <si>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</si>
  <si>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</si>
  <si>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</si>
  <si>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</si>
  <si>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</si>
  <si>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</si>
  <si>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</si>
  <si>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</si>
  <si>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</si>
  <si>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</si>
  <si>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</si>
  <si>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</si>
  <si>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</si>
  <si>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</si>
  <si>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</si>
  <si>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</si>
  <si>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</si>
  <si>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</si>
  <si>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</si>
  <si>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</si>
  <si>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</si>
  <si>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</si>
  <si>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</si>
  <si>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</si>
  <si>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</si>
  <si>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</si>
  <si>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</si>
  <si>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</si>
  <si>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</si>
  <si>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</si>
  <si>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</si>
  <si>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</si>
  <si>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</si>
  <si>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</si>
  <si>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</si>
  <si>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</si>
  <si>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</si>
  <si>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</si>
  <si>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</si>
  <si>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</si>
  <si>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</si>
  <si>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</si>
  <si>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</si>
  <si>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</si>
  <si>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</si>
  <si>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</si>
  <si>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</si>
  <si>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</si>
  <si>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</si>
  <si>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</si>
  <si>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</si>
  <si>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</si>
  <si>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</si>
  <si>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</si>
  <si>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</si>
  <si>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</si>
  <si>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</si>
  <si>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</si>
  <si>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</si>
  <si>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</si>
  <si>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</si>
  <si>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</si>
  <si>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</si>
  <si>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</si>
  <si>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</si>
  <si>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</si>
  <si>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</si>
  <si>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</si>
  <si>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</si>
  <si>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</si>
  <si>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</si>
  <si>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</si>
  <si>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</si>
  <si>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</si>
  <si>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</si>
  <si>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</si>
  <si>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</si>
  <si>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</si>
  <si>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</si>
  <si>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</si>
  <si>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</si>
  <si>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</si>
  <si>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</si>
  <si>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</si>
  <si>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</si>
  <si>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</si>
  <si>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</si>
  <si>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</si>
  <si>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</si>
  <si>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</si>
  <si>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</si>
  <si>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</si>
  <si>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</si>
  <si>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</si>
  <si>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</si>
  <si>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</si>
  <si>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</si>
  <si>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</si>
  <si>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</si>
  <si>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</si>
  <si>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</si>
  <si>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</si>
  <si>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</si>
  <si>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</si>
  <si>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</si>
  <si>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</si>
  <si>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</si>
  <si>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</si>
  <si>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</si>
  <si>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</si>
  <si>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</si>
  <si>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</si>
  <si>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</si>
  <si>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</si>
  <si>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</si>
  <si>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</si>
  <si>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</si>
  <si>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</si>
  <si>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</si>
  <si>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</si>
  <si>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</si>
  <si>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</si>
  <si>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</si>
  <si>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</si>
  <si>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</si>
  <si>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</si>
  <si>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</si>
  <si>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</si>
  <si>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</si>
  <si>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</si>
  <si>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</si>
  <si>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</si>
  <si>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</si>
  <si>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</si>
  <si>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</si>
  <si>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</si>
  <si>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</si>
  <si>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</si>
  <si>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</si>
  <si>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</si>
  <si>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</si>
  <si>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</si>
  <si>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</si>
  <si>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</si>
  <si>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</si>
  <si>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</si>
  <si>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</si>
  <si>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</si>
  <si>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</si>
  <si>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</si>
  <si>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</si>
  <si>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</si>
  <si>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</si>
  <si>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</si>
  <si>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</si>
  <si>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</si>
  <si>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</si>
  <si>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</si>
  <si>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</si>
  <si>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</si>
  <si>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</si>
  <si>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</si>
  <si>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</si>
  <si>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</si>
  <si>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</si>
  <si>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</si>
  <si>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</si>
  <si>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</si>
  <si>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</si>
  <si>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</si>
  <si>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</si>
  <si>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</si>
  <si>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</si>
  <si>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</si>
  <si>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</si>
  <si>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</si>
  <si>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</si>
  <si>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</si>
  <si>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</si>
  <si>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</si>
  <si>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</si>
  <si>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</si>
  <si>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</si>
  <si>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</si>
  <si>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</si>
  <si>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</si>
  <si>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</si>
  <si>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</si>
  <si>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</si>
  <si>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</si>
  <si>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</si>
  <si>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</si>
  <si>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</si>
  <si>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</si>
  <si>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</si>
  <si>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</si>
  <si>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</si>
  <si>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</si>
  <si>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</si>
  <si>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</si>
  <si>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</si>
  <si>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</si>
  <si>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</si>
  <si>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</si>
  <si>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</si>
  <si>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</si>
  <si>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</si>
  <si>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</si>
  <si>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</si>
  <si>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</si>
  <si>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</si>
  <si>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</si>
  <si>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</si>
  <si>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</si>
  <si>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</si>
  <si>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</si>
  <si>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</si>
  <si>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</si>
  <si>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</si>
  <si>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</si>
  <si>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</si>
  <si>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</si>
  <si>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</si>
  <si>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</si>
  <si>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</si>
  <si>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</si>
  <si>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</si>
  <si>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</si>
  <si>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</si>
  <si>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</si>
  <si>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</si>
  <si>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</si>
  <si>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</si>
  <si>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</si>
  <si>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</si>
  <si>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</si>
  <si>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</si>
  <si>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</si>
  <si>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</si>
  <si>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</si>
  <si>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</si>
  <si>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</si>
  <si>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</si>
  <si>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</si>
  <si>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</si>
  <si>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</si>
  <si>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</si>
  <si>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</si>
  <si>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</si>
  <si>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</si>
  <si>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</si>
  <si>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</si>
  <si>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</si>
  <si>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</si>
  <si>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</si>
  <si>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</si>
  <si>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</si>
  <si>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</si>
  <si>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</si>
  <si>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</si>
  <si>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</si>
  <si>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</si>
  <si>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</si>
  <si>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</si>
  <si>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</si>
  <si>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</si>
  <si>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</si>
  <si>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</si>
  <si>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</si>
  <si>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</si>
  <si>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</si>
  <si>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</si>
  <si>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</si>
  <si>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</si>
  <si>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</si>
  <si>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</si>
  <si>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</si>
  <si>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</si>
  <si>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</si>
  <si>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</si>
  <si>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</si>
  <si>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</si>
  <si>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</si>
  <si>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</si>
  <si>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</si>
  <si>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</si>
  <si>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</si>
  <si>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</si>
  <si>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</si>
  <si>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</si>
  <si>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</si>
  <si>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</si>
  <si>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</si>
  <si>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</si>
  <si>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</si>
  <si>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</si>
  <si>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</si>
  <si>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</si>
  <si>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</si>
  <si>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</si>
  <si>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</si>
  <si>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</si>
  <si>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</si>
  <si>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</si>
  <si>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</si>
  <si>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</si>
  <si>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</si>
  <si>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</si>
  <si>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</si>
  <si>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</si>
  <si>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</si>
  <si>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</si>
  <si>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</si>
  <si>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</si>
  <si>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</si>
  <si>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</si>
  <si>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</si>
  <si>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</si>
  <si>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</si>
  <si>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</si>
  <si>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</si>
  <si>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</si>
  <si>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</si>
  <si>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</si>
  <si>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</si>
  <si>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</si>
  <si>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</si>
  <si>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</si>
  <si>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</si>
  <si>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</si>
  <si>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</si>
  <si>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</si>
  <si>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</si>
  <si>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</si>
  <si>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</si>
  <si>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</si>
  <si>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</si>
  <si>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</si>
  <si>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</si>
  <si>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</si>
  <si>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</si>
  <si>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</si>
  <si>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</si>
  <si>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</si>
  <si>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</si>
  <si>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</si>
  <si>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</si>
  <si>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</si>
  <si>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</si>
  <si>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</si>
  <si>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</si>
  <si>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</si>
  <si>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</si>
  <si>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</si>
  <si>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</si>
  <si>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</si>
  <si>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</si>
  <si>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</si>
  <si>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</si>
  <si>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</si>
  <si>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</si>
  <si>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</si>
  <si>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</si>
  <si>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</si>
  <si>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</si>
  <si>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</si>
  <si>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</si>
  <si>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</si>
  <si>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</si>
  <si>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</si>
  <si>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</si>
  <si>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</si>
  <si>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</si>
  <si>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</si>
  <si>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</si>
  <si>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</si>
  <si>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</si>
  <si>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</si>
  <si>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</si>
  <si>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</si>
  <si>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</si>
  <si>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</si>
  <si>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</si>
  <si>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</si>
  <si>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</si>
  <si>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</si>
  <si>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</si>
  <si>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</si>
  <si>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</si>
  <si>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</si>
  <si>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</si>
  <si>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</si>
  <si>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</si>
  <si>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</si>
  <si>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</si>
  <si>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</si>
  <si>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</si>
  <si>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</si>
  <si>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</si>
  <si>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</si>
  <si>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</si>
  <si>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</si>
  <si>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</si>
  <si>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</si>
  <si>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</si>
  <si>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</si>
  <si>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</si>
  <si>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</si>
  <si>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</si>
  <si>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</si>
  <si>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</si>
  <si>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</si>
  <si>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</si>
  <si>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</si>
  <si>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</si>
  <si>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</si>
  <si>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</si>
  <si>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</si>
  <si>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</si>
  <si>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</si>
  <si>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</si>
  <si>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</si>
  <si>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</si>
  <si>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</si>
  <si>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</si>
  <si>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</si>
  <si>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</si>
  <si>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</si>
  <si>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</si>
  <si>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</si>
  <si>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</si>
  <si>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</si>
  <si>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</si>
  <si>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</si>
  <si>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</si>
  <si>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</si>
  <si>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</si>
  <si>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</si>
  <si>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</si>
  <si>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</si>
  <si>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</si>
  <si>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</si>
  <si>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</si>
  <si>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</si>
  <si>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</si>
  <si>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</si>
  <si>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</si>
  <si>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</si>
  <si>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</si>
  <si>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</si>
  <si>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</si>
  <si>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</si>
  <si>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</si>
  <si>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</si>
  <si>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</si>
  <si>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</si>
  <si>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</si>
  <si>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</si>
  <si>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</si>
  <si>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</si>
  <si>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</si>
  <si>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</si>
  <si>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</si>
  <si>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</si>
  <si>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</si>
  <si>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</si>
  <si>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</si>
  <si>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</si>
  <si>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</si>
  <si>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</si>
  <si>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</si>
  <si>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</si>
  <si>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</si>
  <si>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</si>
  <si>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</si>
  <si>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</si>
  <si>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</si>
  <si>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</si>
  <si>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</si>
  <si>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</si>
  <si>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</si>
  <si>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</si>
  <si>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</si>
  <si>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</si>
  <si>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</si>
  <si>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</si>
  <si>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</si>
  <si>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</si>
  <si>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</si>
  <si>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</si>
  <si>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</si>
  <si>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</si>
  <si>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</si>
  <si>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</si>
  <si>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</si>
  <si>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</si>
  <si>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</si>
  <si>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</si>
  <si>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</si>
  <si>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</si>
  <si>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</si>
  <si>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</si>
  <si>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</si>
  <si>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</si>
  <si>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</si>
  <si>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</si>
  <si>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</si>
  <si>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</si>
  <si>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</si>
  <si>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</si>
  <si>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</si>
  <si>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</si>
  <si>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</si>
  <si>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</si>
  <si>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</si>
  <si>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</si>
  <si>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</si>
  <si>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</si>
  <si>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</si>
  <si>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</si>
  <si>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</si>
  <si>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</si>
  <si>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</si>
  <si>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</si>
  <si>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</si>
  <si>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</si>
  <si>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</si>
  <si>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</si>
  <si>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</si>
  <si>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</si>
  <si>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</si>
  <si>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</si>
  <si>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</si>
  <si>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</si>
  <si>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</si>
  <si>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</si>
  <si>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</si>
  <si>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</si>
  <si>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</si>
  <si>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</si>
  <si>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</si>
  <si>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</si>
  <si>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</si>
  <si>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</si>
  <si>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</si>
  <si>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</si>
  <si>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</si>
  <si>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</si>
  <si>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</si>
  <si>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</si>
  <si>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</si>
  <si>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</si>
  <si>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</si>
  <si>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</si>
  <si>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</si>
  <si>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</si>
  <si>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</si>
  <si>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</si>
  <si>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</si>
  <si>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</si>
  <si>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</si>
  <si>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</si>
  <si>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</si>
  <si>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</si>
  <si>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</si>
  <si>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</si>
  <si>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</si>
  <si>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</si>
  <si>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</si>
  <si>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</si>
  <si>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</si>
  <si>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</si>
  <si>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</si>
  <si>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</si>
  <si>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</si>
  <si>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</si>
  <si>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</si>
  <si>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</si>
  <si>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</si>
  <si>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</si>
  <si>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</si>
  <si>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</si>
  <si>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</si>
  <si>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</si>
  <si>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</si>
  <si>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</si>
  <si>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</si>
  <si>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</si>
  <si>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</si>
  <si>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</si>
  <si>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</si>
  <si>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</si>
  <si>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</si>
  <si>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</si>
  <si>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</si>
  <si>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</si>
  <si>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</si>
  <si>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</si>
  <si>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</si>
  <si>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</si>
  <si>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</si>
  <si>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</si>
  <si>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</si>
  <si>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</si>
  <si>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</si>
  <si>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</si>
  <si>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</si>
  <si>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</si>
  <si>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</si>
  <si>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</si>
  <si>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</si>
  <si>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</si>
  <si>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</si>
  <si>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</si>
  <si>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</si>
  <si>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</si>
  <si>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</si>
  <si>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</si>
  <si>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</si>
  <si>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</si>
  <si>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</si>
  <si>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</si>
  <si>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</si>
  <si>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</si>
  <si>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</si>
  <si>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</si>
  <si>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</si>
  <si>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</si>
  <si>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</si>
  <si>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</si>
  <si>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</si>
  <si>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</si>
  <si>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</si>
  <si>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</si>
  <si>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</si>
  <si>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</si>
  <si>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</si>
  <si>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</si>
  <si>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</si>
  <si>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</si>
  <si>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</si>
  <si>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</si>
  <si>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</si>
  <si>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</si>
  <si>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</si>
  <si>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</si>
  <si>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</si>
  <si>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</si>
  <si>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</si>
  <si>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</si>
  <si>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</si>
  <si>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</si>
  <si>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</si>
  <si>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</si>
  <si>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</si>
  <si>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</si>
  <si>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</si>
  <si>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</si>
  <si>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</si>
  <si>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</si>
  <si>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</si>
  <si>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</si>
  <si>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</si>
  <si>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</si>
  <si>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</si>
  <si>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</si>
  <si>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</si>
  <si>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</si>
  <si>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</si>
  <si>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</si>
  <si>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</si>
  <si>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</si>
  <si>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</si>
  <si>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</si>
  <si>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</si>
  <si>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</si>
  <si>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</si>
  <si>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</si>
  <si>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</si>
  <si>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</si>
  <si>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</si>
  <si>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</si>
  <si>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</si>
  <si>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</si>
  <si>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</si>
  <si>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</si>
  <si>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</si>
  <si>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</si>
  <si>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</si>
  <si>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</si>
  <si>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</si>
  <si>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</si>
  <si>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</si>
  <si>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</si>
  <si>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</si>
  <si>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</si>
  <si>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</si>
  <si>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</si>
  <si>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</si>
  <si>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</si>
  <si>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</si>
  <si>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</si>
  <si>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</si>
  <si>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</si>
  <si>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</si>
  <si>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</si>
  <si>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</si>
  <si>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</si>
  <si>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</si>
  <si>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</si>
  <si>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</si>
  <si>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</si>
  <si>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</si>
  <si>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</si>
  <si>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</si>
  <si>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</si>
  <si>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</si>
  <si>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</si>
  <si>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</si>
  <si>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</si>
  <si>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</si>
  <si>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</si>
  <si>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</si>
  <si>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</si>
  <si>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</si>
  <si>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</si>
  <si>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</si>
  <si>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</si>
  <si>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</si>
  <si>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</si>
  <si>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</si>
  <si>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</si>
  <si>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</si>
  <si>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</si>
  <si>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</si>
  <si>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</si>
  <si>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</si>
  <si>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</si>
  <si>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</si>
  <si>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</si>
  <si>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</si>
  <si>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</si>
  <si>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</si>
  <si>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</si>
  <si>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</si>
  <si>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</si>
  <si>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</si>
  <si>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</si>
  <si>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</si>
  <si>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</si>
  <si>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</si>
  <si>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</si>
  <si>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</si>
  <si>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</si>
  <si>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</si>
  <si>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</si>
  <si>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</si>
  <si>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</si>
  <si>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</si>
  <si>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</si>
  <si>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</si>
  <si>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</si>
  <si>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</si>
  <si>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</si>
  <si>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</si>
  <si>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</si>
  <si>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</si>
  <si>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</si>
  <si>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</si>
  <si>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</si>
  <si>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</si>
  <si>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</si>
  <si>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</si>
  <si>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</si>
  <si>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</si>
  <si>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</si>
  <si>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</si>
  <si>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</si>
  <si>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</si>
  <si>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</si>
  <si>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</si>
  <si>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</si>
  <si>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</si>
  <si>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</si>
  <si>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</si>
  <si>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</si>
  <si>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</si>
  <si>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</si>
  <si>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</si>
  <si>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</si>
  <si>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</si>
  <si>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</si>
  <si>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</si>
  <si>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</si>
  <si>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</si>
  <si>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</si>
  <si>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</si>
  <si>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</si>
  <si>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</si>
  <si>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</si>
  <si>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</si>
  <si>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</si>
  <si>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</si>
  <si>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</si>
  <si>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</si>
  <si>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</si>
  <si>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</si>
  <si>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</si>
  <si>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</si>
  <si>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</si>
  <si>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</si>
  <si>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</si>
  <si>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</si>
  <si>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</si>
  <si>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</si>
  <si>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</si>
  <si>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</si>
  <si>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</si>
  <si>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</si>
  <si>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</si>
  <si>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</si>
  <si>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</si>
  <si>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</si>
  <si>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</si>
  <si>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</si>
  <si>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</si>
  <si>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</si>
  <si>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</si>
  <si>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</si>
  <si>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</si>
  <si>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</si>
  <si>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</si>
  <si>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</si>
  <si>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</si>
  <si>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</si>
  <si>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</si>
  <si>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</si>
  <si>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</si>
  <si>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</si>
  <si>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</si>
  <si>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</si>
  <si>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</si>
  <si>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</si>
  <si>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</si>
  <si>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</si>
  <si>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</si>
  <si>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</si>
  <si>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</si>
  <si>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</si>
  <si>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</si>
  <si>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</si>
  <si>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</si>
  <si>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</si>
  <si>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</si>
  <si>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</si>
  <si>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</si>
  <si>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</si>
  <si>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</si>
  <si>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</si>
  <si>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</si>
  <si>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</si>
  <si>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</si>
  <si>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</si>
  <si>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</si>
  <si>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</si>
  <si>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</si>
  <si>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</si>
  <si>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</si>
  <si>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</si>
  <si>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</si>
  <si>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</si>
  <si>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</si>
  <si>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</si>
  <si>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</si>
  <si>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</si>
  <si>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</si>
  <si>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</si>
  <si>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</si>
  <si>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</si>
  <si>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</si>
  <si>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</si>
  <si>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</si>
  <si>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</si>
  <si>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</si>
  <si>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</si>
  <si>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</si>
  <si>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</si>
  <si>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</si>
  <si>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</si>
  <si>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</si>
  <si>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</si>
  <si>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</si>
  <si>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</si>
  <si>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</si>
  <si>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</si>
  <si>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</si>
  <si>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</si>
  <si>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</si>
  <si>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</si>
  <si>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</si>
  <si>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</si>
  <si>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</si>
  <si>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</si>
  <si>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</si>
  <si>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</si>
  <si>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</si>
  <si>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</si>
  <si>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</si>
  <si>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</si>
  <si>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</si>
  <si>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</si>
  <si>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</si>
  <si>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</si>
  <si>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</si>
  <si>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</si>
  <si>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</si>
  <si>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</si>
  <si>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</si>
  <si>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</si>
  <si>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</si>
  <si>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</si>
  <si>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</si>
  <si>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</si>
  <si>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</si>
  <si>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</si>
  <si>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</si>
  <si>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</si>
  <si>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</si>
  <si>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</si>
  <si>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</si>
  <si>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</si>
  <si>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</si>
  <si>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</si>
  <si>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</si>
  <si>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</si>
  <si>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</si>
  <si>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</si>
  <si>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</si>
  <si>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</si>
  <si>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</si>
  <si>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</si>
  <si>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</si>
  <si>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</si>
  <si>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</si>
  <si>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</si>
  <si>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</si>
  <si>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</si>
  <si>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</si>
  <si>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</si>
  <si>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</si>
  <si>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</si>
  <si>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</si>
  <si>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</si>
  <si>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</si>
  <si>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</si>
  <si>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</si>
  <si>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</si>
  <si>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</si>
  <si>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</si>
  <si>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</si>
  <si>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</si>
  <si>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</si>
  <si>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</si>
  <si>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</si>
  <si>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</si>
  <si>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</si>
  <si>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</si>
  <si>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</si>
  <si>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</si>
  <si>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</si>
  <si>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</si>
  <si>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</si>
  <si>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</si>
  <si>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</si>
  <si>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</si>
  <si>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</si>
  <si>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</si>
  <si>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</si>
  <si>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</si>
  <si>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</si>
  <si>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</si>
  <si>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</si>
  <si>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</si>
  <si>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</si>
  <si>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</si>
  <si>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</si>
  <si>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</si>
  <si>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</si>
  <si>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</si>
  <si>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</si>
  <si>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</si>
  <si>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</si>
  <si>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</si>
  <si>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</si>
  <si>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</si>
  <si>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</si>
  <si>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</si>
  <si>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</si>
  <si>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</si>
  <si>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</si>
  <si>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</si>
  <si>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</si>
  <si>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</si>
  <si>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</si>
  <si>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</si>
  <si>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</si>
  <si>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</si>
  <si>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</si>
  <si>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</si>
  <si>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</si>
  <si>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</si>
  <si>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</si>
  <si>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</si>
  <si>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</si>
  <si>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</si>
  <si>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</si>
  <si>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</si>
  <si>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</si>
  <si>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</si>
  <si>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</si>
  <si>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</si>
  <si>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</si>
  <si>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</si>
  <si>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</si>
  <si>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</si>
  <si>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</si>
  <si>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</si>
  <si>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</si>
  <si>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</si>
  <si>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</si>
  <si>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</si>
  <si>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</si>
  <si>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</si>
  <si>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</si>
  <si>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</si>
  <si>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</si>
  <si>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</si>
  <si>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</si>
  <si>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</si>
  <si>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</si>
  <si>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</si>
  <si>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</si>
  <si>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</si>
  <si>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</si>
  <si>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</si>
  <si>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</si>
  <si>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</si>
  <si>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</si>
  <si>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</si>
  <si>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</si>
  <si>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</si>
  <si>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</si>
  <si>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</si>
  <si>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</si>
  <si>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</si>
  <si>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</si>
  <si>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</si>
  <si>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</si>
  <si>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</si>
  <si>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</si>
  <si>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</si>
  <si>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</si>
  <si>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</si>
  <si>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</si>
  <si>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</si>
  <si>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</si>
  <si>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</si>
  <si>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</si>
  <si>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</si>
  <si>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</si>
  <si>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</si>
  <si>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</si>
  <si>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</si>
  <si>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</si>
  <si>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</si>
  <si>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</si>
  <si>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</si>
  <si>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</si>
  <si>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</si>
  <si>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</si>
  <si>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</si>
  <si>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</si>
  <si>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</si>
  <si>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</si>
  <si>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</si>
  <si>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</si>
  <si>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</si>
  <si>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</si>
  <si>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</si>
  <si>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</si>
  <si>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</si>
  <si>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</si>
  <si>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</si>
  <si>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</si>
  <si>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</si>
  <si>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</si>
  <si>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</si>
  <si>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</si>
  <si>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</si>
  <si>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</si>
  <si>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</si>
  <si>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</si>
  <si>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</si>
  <si>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</si>
  <si>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</si>
  <si>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</si>
  <si>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</si>
  <si>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</si>
  <si>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</si>
  <si>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</si>
  <si>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</si>
  <si>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</si>
  <si>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</si>
  <si>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</si>
  <si>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</si>
  <si>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</si>
  <si>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</si>
  <si>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</si>
  <si>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</si>
  <si>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</si>
  <si>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</si>
  <si>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</si>
  <si>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</si>
  <si>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</si>
  <si>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</si>
  <si>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</si>
  <si>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</si>
  <si>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</si>
  <si>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</si>
  <si>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</si>
  <si>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</si>
  <si>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</si>
  <si>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</si>
  <si>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</si>
  <si>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</si>
  <si>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</si>
  <si>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</si>
  <si>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</si>
  <si>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</si>
  <si>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</si>
  <si>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</si>
  <si>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</si>
  <si>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</si>
  <si>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</si>
  <si>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</si>
  <si>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</si>
  <si>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</si>
  <si>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</si>
  <si>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</si>
  <si>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</si>
  <si>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</si>
  <si>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</si>
  <si>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</si>
  <si>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</si>
  <si>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</si>
  <si>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</si>
  <si>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</si>
  <si>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</si>
  <si>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</si>
  <si>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</si>
  <si>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</si>
  <si>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</si>
  <si>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</si>
  <si>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</si>
  <si>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</si>
  <si>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</si>
  <si>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</si>
  <si>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</si>
  <si>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</si>
  <si>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</si>
  <si>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</si>
  <si>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</si>
  <si>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</si>
  <si>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</si>
  <si>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</si>
  <si>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</si>
  <si>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</si>
  <si>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</si>
  <si>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</si>
  <si>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</si>
  <si>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</si>
  <si>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</si>
  <si>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</si>
  <si>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</si>
  <si>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</si>
  <si>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</si>
  <si>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</si>
  <si>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</si>
  <si>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</si>
  <si>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</si>
  <si>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</si>
  <si>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</si>
  <si>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</si>
  <si>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</si>
  <si>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</si>
  <si>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</si>
  <si>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</si>
  <si>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</si>
  <si>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</si>
  <si>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</si>
  <si>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</si>
  <si>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</si>
  <si>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</si>
  <si>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</si>
  <si>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</si>
  <si>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</si>
  <si>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</si>
  <si>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</si>
  <si>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</si>
  <si>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</si>
  <si>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</si>
  <si>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</si>
  <si>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</si>
  <si>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</si>
  <si>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</si>
  <si>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</si>
  <si>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</si>
  <si>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</si>
  <si>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</si>
  <si>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</si>
  <si>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</si>
  <si>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</si>
  <si>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</si>
  <si>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</si>
  <si>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</si>
  <si>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</si>
  <si>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</si>
  <si>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</si>
  <si>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</si>
  <si>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</si>
  <si>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</si>
  <si>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</si>
  <si>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</si>
  <si>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</si>
  <si>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</si>
  <si>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</si>
  <si>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</si>
  <si>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</si>
  <si>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</si>
  <si>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</si>
  <si>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</si>
  <si>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</si>
  <si>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</si>
  <si>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</si>
  <si>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</si>
  <si>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</si>
  <si>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</si>
  <si>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</si>
  <si>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</si>
  <si>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</si>
  <si>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</si>
  <si>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</si>
  <si>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</si>
  <si>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</si>
  <si>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</si>
  <si>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</si>
  <si>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</si>
  <si>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</si>
  <si>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</si>
  <si>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</si>
  <si>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</si>
  <si>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</si>
  <si>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</si>
  <si>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</si>
  <si>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</si>
  <si>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</si>
  <si>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</si>
  <si>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</si>
  <si>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</si>
  <si>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</si>
  <si>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</si>
  <si>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</si>
  <si>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</si>
  <si>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</si>
  <si>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</si>
  <si>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</si>
  <si>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</si>
  <si>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</si>
  <si>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</si>
  <si>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</si>
  <si>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</si>
  <si>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</si>
  <si>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</si>
  <si>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</si>
  <si>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</si>
  <si>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</si>
  <si>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</si>
  <si>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</si>
  <si>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</si>
  <si>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</si>
  <si>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</si>
  <si>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</si>
  <si>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</si>
  <si>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</si>
  <si>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</si>
  <si>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</si>
  <si>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</si>
  <si>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</si>
  <si>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</si>
  <si>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</si>
  <si>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</si>
  <si>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</si>
  <si>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</si>
  <si>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</si>
  <si>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</si>
  <si>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</si>
  <si>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</si>
  <si>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</si>
  <si>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</si>
  <si>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</si>
  <si>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</si>
  <si>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</si>
  <si>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</si>
  <si>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</si>
  <si>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</si>
  <si>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</si>
  <si>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</si>
  <si>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</si>
  <si>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</si>
  <si>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</si>
  <si>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</si>
  <si>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</si>
  <si>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</si>
  <si>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</si>
  <si>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</si>
  <si>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</si>
  <si>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</si>
  <si>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</si>
  <si>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</si>
  <si>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</si>
  <si>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</si>
  <si>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</si>
  <si>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</si>
  <si>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</si>
  <si>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</si>
  <si>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</si>
  <si>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</si>
  <si>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</si>
  <si>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</si>
  <si>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</si>
  <si>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</si>
  <si>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</si>
  <si>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</si>
  <si>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</si>
  <si>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</si>
  <si>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</si>
  <si>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</si>
  <si>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</si>
  <si>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</si>
  <si>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</si>
  <si>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</si>
  <si>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</si>
  <si>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</si>
  <si>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</si>
  <si>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</si>
  <si>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</si>
  <si>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</si>
  <si>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</si>
  <si>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</si>
  <si>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</si>
  <si>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</si>
  <si>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</si>
  <si>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</si>
  <si>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</si>
  <si>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</si>
  <si>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</si>
  <si>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</si>
  <si>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</si>
  <si>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</si>
  <si>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</si>
  <si>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</si>
  <si>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</si>
  <si>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</si>
  <si>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</si>
  <si>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</si>
  <si>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</si>
  <si>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</si>
  <si>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</si>
  <si>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</si>
  <si>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</si>
  <si>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</si>
  <si>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</si>
  <si>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</si>
  <si>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</si>
  <si>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</si>
  <si>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</si>
  <si>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</si>
  <si>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</si>
  <si>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</si>
  <si>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</si>
  <si>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</si>
  <si>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</si>
  <si>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</si>
  <si>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</si>
  <si>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</si>
  <si>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</si>
  <si>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</si>
  <si>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</si>
  <si>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</si>
  <si>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</si>
  <si>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</si>
  <si>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</si>
  <si>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</si>
  <si>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</si>
  <si>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</si>
  <si>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</si>
  <si>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</si>
  <si>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</si>
  <si>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</si>
  <si>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</si>
  <si>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</si>
  <si>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</si>
  <si>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</si>
  <si>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</si>
  <si>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</si>
  <si>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</si>
  <si>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</si>
  <si>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</si>
  <si>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</si>
  <si>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</si>
  <si>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</si>
  <si>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</si>
  <si>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</si>
  <si>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</si>
  <si>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</si>
  <si>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</si>
  <si>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</si>
  <si>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</si>
  <si>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</si>
  <si>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</si>
  <si>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</si>
  <si>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</si>
  <si>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</si>
  <si>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</si>
  <si>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</si>
  <si>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</si>
  <si>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</si>
  <si>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</si>
  <si>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</si>
  <si>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</si>
  <si>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</si>
  <si>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</si>
  <si>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</si>
  <si>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</si>
  <si>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</si>
  <si>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</si>
  <si>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</si>
  <si>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</si>
  <si>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</si>
  <si>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</si>
  <si>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</si>
  <si>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</si>
  <si>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</si>
  <si>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</si>
  <si>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</si>
  <si>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</si>
  <si>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</si>
  <si>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</si>
  <si>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</si>
  <si>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</si>
  <si>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</si>
  <si>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</si>
  <si>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</si>
  <si>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</si>
  <si>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</si>
  <si>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</si>
  <si>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</si>
  <si>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</si>
  <si>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</si>
  <si>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</si>
  <si>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</si>
  <si>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</si>
  <si>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</si>
  <si>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</si>
  <si>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</si>
  <si>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</si>
  <si>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</si>
  <si>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</si>
  <si>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</si>
  <si>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</si>
  <si>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</si>
  <si>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</si>
  <si>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</si>
  <si>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</si>
  <si>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</si>
  <si>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</si>
  <si>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</si>
  <si>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</si>
  <si>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</si>
  <si>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</si>
  <si>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</si>
  <si>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</si>
  <si>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</si>
  <si>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</si>
  <si>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</si>
  <si>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</si>
  <si>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</si>
  <si>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</si>
  <si>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</si>
  <si>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</si>
  <si>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</si>
  <si>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</si>
  <si>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</si>
  <si>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</si>
  <si>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</si>
  <si>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</si>
  <si>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</si>
  <si>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</si>
  <si>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</si>
  <si>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</si>
  <si>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</si>
  <si>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</si>
  <si>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</si>
  <si>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</si>
  <si>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</si>
  <si>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</si>
  <si>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</si>
  <si>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</si>
  <si>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</si>
  <si>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</si>
  <si>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</si>
  <si>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</si>
  <si>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</si>
  <si>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</si>
  <si>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</si>
  <si>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</si>
  <si>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</si>
  <si>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</si>
  <si>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</si>
  <si>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</si>
  <si>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</si>
  <si>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</si>
  <si>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</si>
  <si>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</si>
  <si>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</si>
  <si>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</si>
  <si>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</si>
  <si>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</si>
  <si>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</si>
  <si>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</si>
  <si>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</si>
  <si>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</si>
  <si>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</si>
  <si>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</si>
  <si>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</si>
  <si>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</si>
  <si>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</si>
  <si>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</si>
  <si>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</si>
  <si>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</si>
  <si>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</si>
  <si>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</si>
  <si>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</si>
  <si>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</si>
  <si>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</si>
  <si>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</si>
  <si>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</si>
  <si>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</si>
  <si>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</si>
  <si>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</si>
  <si>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</si>
  <si>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</si>
  <si>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</si>
  <si>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</si>
  <si>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</si>
  <si>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</si>
  <si>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</si>
  <si>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</si>
  <si>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</si>
  <si>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</si>
  <si>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</si>
  <si>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</si>
  <si>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</si>
  <si>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</si>
  <si>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</si>
  <si>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</si>
  <si>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</si>
  <si>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</si>
  <si>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</si>
  <si>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</si>
  <si>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</si>
  <si>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</si>
  <si>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</si>
  <si>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</si>
  <si>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</si>
  <si>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</si>
  <si>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</si>
  <si>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</si>
  <si>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</si>
  <si>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</si>
  <si>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</si>
  <si>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</si>
  <si>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</si>
  <si>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</si>
  <si>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</si>
  <si>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</si>
  <si>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</si>
  <si>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</si>
  <si>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</si>
  <si>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</si>
  <si>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</si>
  <si>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</si>
  <si>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</si>
  <si>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</si>
  <si>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</si>
  <si>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</si>
  <si>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</si>
  <si>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</si>
  <si>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</si>
  <si>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</si>
  <si>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</si>
  <si>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</si>
  <si>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</si>
  <si>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</si>
  <si>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</si>
  <si>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</si>
  <si>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</si>
  <si>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</si>
  <si>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</si>
  <si>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</si>
  <si>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</si>
  <si>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</si>
  <si>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</si>
  <si>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</si>
  <si>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</si>
  <si>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</si>
  <si>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</si>
  <si>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</si>
  <si>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</si>
  <si>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</si>
  <si>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</si>
  <si>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</si>
  <si>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</si>
  <si>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</si>
  <si>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</si>
  <si>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</si>
  <si>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</si>
  <si>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</si>
  <si>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</si>
  <si>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</si>
  <si>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</si>
  <si>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</si>
  <si>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</si>
  <si>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</si>
  <si>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</si>
  <si>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</si>
  <si>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</si>
  <si>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</si>
  <si>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</si>
  <si>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</si>
  <si>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</si>
  <si>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</si>
  <si>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</si>
  <si>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</si>
  <si>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</si>
  <si>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</si>
  <si>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</si>
  <si>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</si>
  <si>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</si>
  <si>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</si>
  <si>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</si>
  <si>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</si>
  <si>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</si>
  <si>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</si>
  <si>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</si>
  <si>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</si>
  <si>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</si>
  <si>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</si>
  <si>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</si>
  <si>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</si>
  <si>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</si>
  <si>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</si>
  <si>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</si>
  <si>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</si>
  <si>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</si>
  <si>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</si>
  <si>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</si>
  <si>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</si>
  <si>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</si>
  <si>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</si>
  <si>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</si>
  <si>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</si>
  <si>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</si>
  <si>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</si>
  <si>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</si>
  <si>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</si>
  <si>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</si>
  <si>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</si>
  <si>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</si>
  <si>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</si>
  <si>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</si>
  <si>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</si>
  <si>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</si>
  <si>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</si>
  <si>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</si>
  <si>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</si>
  <si>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</si>
  <si>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</si>
  <si>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</si>
  <si>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</si>
  <si>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</si>
  <si>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</si>
  <si>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</si>
  <si>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</si>
  <si>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</si>
  <si>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</si>
  <si>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</si>
  <si>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</si>
  <si>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</si>
  <si>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</si>
  <si>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</si>
  <si>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</si>
  <si>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</si>
  <si>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</si>
  <si>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</si>
  <si>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</si>
  <si>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</si>
  <si>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</si>
  <si>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</si>
  <si>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</si>
  <si>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</si>
  <si>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</si>
  <si>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</si>
  <si>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</si>
  <si>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</si>
  <si>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</si>
  <si>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</si>
  <si>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</si>
  <si>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</si>
  <si>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</si>
  <si>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</si>
  <si>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</si>
  <si>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</si>
  <si>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</si>
  <si>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</si>
  <si>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</si>
  <si>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</si>
  <si>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</si>
  <si>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</si>
  <si>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</si>
  <si>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</si>
  <si>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</si>
  <si>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</si>
  <si>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</si>
  <si>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</si>
  <si>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</si>
  <si>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</si>
  <si>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</si>
  <si>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</si>
  <si>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</si>
  <si>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</si>
  <si>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</si>
  <si>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</si>
  <si>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</si>
  <si>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</si>
  <si>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</si>
  <si>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</si>
  <si>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</si>
  <si>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</si>
  <si>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</si>
  <si>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</si>
  <si>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</si>
  <si>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</si>
  <si>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</si>
  <si>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</si>
  <si>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</si>
  <si>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</si>
  <si>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</si>
  <si>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</si>
  <si>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</si>
  <si>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</si>
  <si>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</si>
  <si>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</si>
  <si>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</si>
  <si>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</si>
  <si>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</si>
  <si>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</si>
  <si>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</si>
  <si>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</si>
  <si>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</si>
  <si>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</si>
  <si>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</si>
  <si>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</si>
  <si>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</si>
  <si>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</si>
  <si>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</si>
  <si>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</si>
  <si>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</si>
  <si>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</si>
  <si>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</si>
  <si>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</si>
  <si>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</si>
  <si>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</si>
  <si>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</si>
  <si>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</si>
  <si>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</si>
  <si>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</si>
  <si>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</si>
  <si>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</si>
  <si>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</si>
  <si>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</si>
  <si>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</si>
  <si>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</si>
  <si>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</si>
  <si>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</si>
  <si>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</si>
  <si>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</si>
  <si>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</si>
  <si>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</si>
  <si>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</si>
  <si>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</si>
  <si>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</si>
  <si>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</si>
  <si>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</si>
  <si>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</si>
  <si>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</si>
  <si>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</si>
  <si>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</si>
  <si>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</si>
  <si>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</si>
  <si>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</si>
  <si>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</si>
  <si>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</si>
  <si>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</si>
  <si>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</si>
  <si>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</si>
  <si>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</si>
  <si>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</si>
  <si>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</si>
  <si>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</si>
  <si>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</si>
  <si>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</si>
  <si>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</si>
  <si>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</si>
  <si>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</si>
  <si>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</si>
  <si>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</si>
  <si>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</si>
  <si>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</si>
  <si>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</si>
  <si>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</si>
  <si>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</si>
  <si>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</si>
  <si>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</si>
  <si>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</si>
  <si>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</si>
  <si>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</si>
  <si>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</si>
  <si>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</si>
  <si>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</si>
  <si>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</si>
  <si>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</si>
  <si>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</si>
  <si>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</si>
  <si>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</si>
  <si>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</si>
  <si>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</si>
  <si>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</si>
  <si>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</si>
  <si>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</si>
  <si>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</si>
  <si>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</si>
  <si>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</si>
  <si>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</si>
  <si>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</si>
  <si>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</si>
  <si>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</si>
  <si>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</si>
  <si>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</si>
  <si>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</si>
  <si>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</si>
  <si>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</si>
  <si>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</si>
  <si>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</si>
  <si>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</si>
  <si>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</si>
  <si>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</si>
  <si>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</si>
  <si>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</si>
  <si>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</si>
  <si>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</si>
  <si>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</si>
  <si>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</si>
  <si>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</si>
  <si>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</si>
  <si>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</si>
  <si>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</si>
  <si>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</si>
  <si>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</si>
  <si>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</si>
  <si>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</si>
  <si>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</si>
  <si>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</si>
  <si>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</si>
  <si>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</si>
  <si>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</si>
  <si>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</si>
  <si>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</si>
  <si>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</si>
  <si>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</si>
  <si>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</si>
  <si>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</si>
  <si>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</si>
  <si>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</si>
  <si>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</si>
  <si>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</si>
  <si>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</si>
  <si>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</si>
  <si>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</si>
  <si>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</si>
  <si>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</si>
  <si>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</si>
  <si>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</si>
  <si>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</si>
  <si>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</si>
  <si>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</si>
  <si>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</si>
  <si>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</si>
  <si>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</si>
  <si>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</si>
  <si>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</si>
  <si>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</si>
  <si>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</si>
  <si>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</si>
  <si>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</si>
  <si>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</si>
  <si>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</si>
  <si>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</si>
  <si>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</si>
  <si>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</si>
  <si>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</si>
  <si>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</si>
  <si>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</si>
  <si>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</si>
  <si>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</si>
  <si>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</si>
  <si>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</si>
  <si>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</si>
  <si>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</si>
  <si>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</si>
  <si>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</si>
  <si>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</si>
  <si>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</si>
  <si>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</si>
  <si>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</si>
  <si>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</si>
  <si>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</si>
  <si>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</si>
  <si>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</si>
  <si>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</si>
  <si>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</si>
  <si>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</si>
  <si>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</si>
  <si>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</si>
  <si>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</si>
  <si>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</si>
  <si>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</si>
  <si>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</si>
  <si>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</si>
  <si>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</si>
  <si>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</si>
  <si>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</si>
  <si>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</si>
  <si>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</si>
  <si>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</si>
  <si>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</si>
  <si>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</si>
  <si>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</si>
  <si>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</si>
  <si>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</si>
  <si>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</si>
  <si>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</si>
  <si>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</si>
  <si>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</si>
  <si>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</si>
  <si>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</si>
  <si>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</si>
  <si>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</si>
  <si>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</si>
  <si>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</si>
  <si>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</si>
  <si>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</si>
  <si>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</si>
  <si>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</si>
  <si>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</si>
  <si>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</si>
  <si>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</si>
  <si>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</si>
  <si>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</si>
  <si>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</si>
  <si>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</si>
  <si>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</si>
  <si>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</si>
  <si>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</si>
  <si>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</si>
  <si>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</si>
  <si>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</si>
  <si>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</si>
  <si>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</si>
  <si>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</si>
  <si>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</si>
  <si>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</si>
  <si>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</si>
  <si>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</si>
  <si>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</si>
  <si>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</si>
  <si>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</si>
  <si>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</si>
  <si>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</si>
  <si>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</si>
  <si>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</si>
  <si>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</si>
  <si>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</si>
  <si>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</si>
  <si>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</si>
  <si>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</si>
  <si>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</si>
  <si>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</si>
  <si>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</si>
  <si>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</si>
  <si>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</si>
  <si>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</si>
  <si>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</si>
  <si>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</si>
  <si>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</si>
  <si>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</si>
  <si>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</si>
  <si>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</si>
  <si>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</si>
  <si>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</si>
  <si>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</si>
  <si>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</si>
  <si>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</si>
  <si>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</si>
  <si>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</si>
  <si>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</si>
  <si>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</si>
  <si>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</si>
  <si>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</si>
  <si>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</si>
  <si>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</si>
  <si>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</si>
  <si>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</si>
  <si>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</si>
  <si>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</si>
  <si>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</si>
  <si>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</si>
  <si>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</si>
  <si>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</si>
  <si>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</si>
  <si>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</si>
  <si>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</si>
  <si>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</si>
  <si>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</si>
  <si>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</si>
  <si>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</si>
  <si>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</si>
  <si>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</si>
  <si>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</si>
  <si>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</si>
  <si>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</si>
  <si>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</si>
  <si>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</si>
  <si>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</si>
  <si>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</si>
  <si>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</si>
  <si>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</si>
  <si>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</si>
  <si>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</si>
  <si>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</si>
  <si>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</si>
  <si>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</si>
  <si>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</si>
  <si>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</si>
  <si>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</si>
  <si>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</si>
  <si>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</si>
  <si>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</si>
  <si>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</si>
  <si>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</si>
  <si>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</si>
  <si>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</si>
  <si>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</si>
  <si>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</si>
  <si>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</si>
  <si>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</si>
  <si>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</si>
  <si>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</si>
  <si>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</si>
  <si>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</si>
  <si>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</si>
  <si>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</si>
  <si>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</si>
  <si>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</si>
  <si>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</si>
  <si>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</si>
  <si>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</si>
  <si>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</si>
  <si>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</si>
  <si>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</si>
  <si>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</si>
  <si>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</si>
  <si>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</si>
  <si>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</si>
  <si>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</si>
  <si>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</si>
  <si>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</si>
  <si>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</si>
  <si>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</si>
  <si>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</si>
  <si>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</si>
  <si>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</si>
  <si>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</si>
  <si>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</si>
  <si>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</si>
  <si>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</si>
  <si>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</si>
  <si>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</si>
  <si>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</si>
  <si>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</si>
  <si>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</si>
  <si>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</si>
  <si>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</si>
  <si>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</si>
  <si>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</si>
  <si>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</si>
  <si>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</si>
  <si>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</si>
  <si>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</si>
  <si>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</si>
  <si>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</si>
  <si>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</si>
  <si>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</si>
  <si>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</si>
  <si>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</si>
  <si>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</si>
  <si>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</si>
  <si>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</si>
  <si>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</si>
  <si>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</si>
  <si>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</si>
  <si>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</si>
  <si>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</si>
  <si>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</si>
  <si>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</si>
  <si>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</si>
  <si>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</si>
  <si>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</si>
  <si>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</si>
  <si>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</si>
  <si>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</si>
  <si>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</si>
  <si>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</si>
  <si>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</si>
  <si>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</si>
  <si>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</si>
  <si>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</si>
  <si>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</si>
  <si>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</si>
  <si>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</si>
  <si>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</si>
  <si>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</si>
  <si>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</si>
  <si>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</si>
  <si>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</si>
  <si>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</si>
  <si>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</si>
  <si>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</si>
  <si>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</si>
  <si>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</si>
  <si>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</si>
  <si>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</si>
  <si>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</si>
  <si>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</si>
  <si>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</si>
  <si>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</si>
  <si>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</si>
  <si>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</si>
  <si>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</si>
  <si>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</si>
  <si>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</si>
  <si>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</si>
  <si>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</si>
  <si>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</si>
  <si>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</si>
  <si>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</si>
  <si>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</si>
  <si>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</si>
  <si>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</si>
  <si>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</si>
  <si>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</si>
  <si>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</si>
  <si>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</si>
  <si>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</si>
  <si>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</si>
  <si>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</si>
  <si>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</si>
  <si>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</si>
  <si>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</si>
  <si>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</si>
  <si>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</si>
  <si>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</si>
  <si>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</si>
  <si>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</si>
  <si>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</si>
  <si>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</si>
  <si>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</si>
  <si>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</si>
  <si>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</si>
  <si>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</si>
  <si>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</si>
  <si>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</si>
  <si>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</si>
  <si>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</si>
  <si>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</si>
  <si>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</si>
  <si>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</si>
  <si>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</si>
  <si>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</si>
  <si>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</si>
  <si>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</si>
  <si>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</si>
  <si>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</si>
  <si>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</si>
  <si>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</si>
  <si>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</si>
  <si>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</si>
  <si>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</si>
  <si>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</si>
  <si>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</si>
  <si>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</si>
  <si>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</si>
  <si>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</si>
  <si>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</si>
  <si>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</si>
  <si>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</si>
  <si>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</si>
  <si>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</si>
  <si>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</si>
  <si>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</si>
  <si>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</si>
  <si>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</si>
  <si>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</si>
  <si>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</si>
  <si>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</si>
  <si>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</si>
  <si>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</si>
  <si>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</si>
  <si>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</si>
  <si>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</si>
  <si>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</si>
  <si>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</si>
  <si>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</si>
  <si>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</si>
  <si>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</si>
  <si>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</si>
  <si>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</si>
  <si>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</si>
  <si>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</si>
  <si>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</si>
  <si>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</si>
  <si>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</si>
  <si>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</si>
  <si>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</si>
  <si>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</si>
  <si>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</si>
  <si>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</si>
  <si>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</si>
  <si>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</si>
  <si>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</si>
  <si>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</si>
  <si>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</si>
  <si>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</si>
  <si>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</si>
  <si>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</si>
  <si>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</si>
  <si>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</si>
  <si>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</si>
  <si>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</si>
  <si>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</si>
  <si>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</si>
  <si>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</si>
  <si>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</si>
  <si>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</si>
  <si>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</si>
  <si>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</si>
  <si>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</si>
  <si>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</si>
  <si>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</si>
  <si>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</si>
  <si>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</si>
  <si>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</si>
  <si>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</si>
  <si>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</si>
  <si>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</si>
  <si>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</si>
  <si>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</si>
  <si>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</si>
  <si>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</si>
  <si>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</si>
  <si>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</si>
  <si>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</si>
  <si>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</si>
  <si>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</si>
  <si>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</si>
  <si>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</si>
  <si>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</si>
  <si>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</si>
  <si>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</si>
  <si>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</si>
  <si>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</si>
  <si>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</si>
  <si>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</si>
  <si>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</si>
  <si>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</si>
  <si>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</si>
  <si>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</si>
  <si>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</si>
  <si>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</si>
  <si>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</si>
  <si>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</si>
  <si>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</si>
  <si>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</si>
  <si>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</si>
  <si>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</si>
  <si>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</si>
  <si>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</si>
  <si>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</si>
  <si>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</si>
  <si>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</si>
  <si>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</si>
  <si>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</si>
  <si>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</si>
  <si>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</si>
  <si>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</si>
  <si>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</si>
  <si>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</si>
  <si>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</si>
  <si>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</si>
  <si>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</si>
  <si>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</si>
  <si>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</si>
  <si>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</si>
  <si>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</si>
  <si>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</si>
  <si>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</si>
  <si>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</si>
  <si>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</si>
  <si>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</si>
  <si>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</si>
  <si>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</si>
  <si>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</si>
  <si>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</si>
  <si>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</si>
  <si>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</si>
  <si>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</si>
  <si>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</si>
  <si>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</si>
  <si>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</si>
  <si>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</si>
  <si>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</si>
  <si>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</si>
  <si>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</si>
  <si>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</si>
  <si>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</si>
  <si>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</si>
  <si>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</si>
  <si>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</si>
  <si>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</si>
  <si>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</si>
  <si>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</si>
  <si>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</si>
  <si>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</si>
  <si>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</si>
  <si>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</si>
  <si>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</si>
  <si>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</si>
  <si>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</si>
  <si>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</si>
  <si>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</si>
  <si>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</si>
  <si>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</si>
  <si>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</si>
  <si>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</si>
  <si>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</si>
  <si>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</si>
  <si>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</si>
  <si>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</si>
  <si>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</si>
  <si>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</si>
  <si>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</si>
  <si>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</si>
  <si>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</si>
  <si>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</si>
  <si>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</si>
  <si>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</si>
  <si>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</si>
  <si>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</si>
  <si>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</si>
  <si>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</si>
  <si>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</si>
  <si>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</si>
  <si>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</si>
  <si>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</si>
  <si>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</si>
  <si>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</si>
  <si>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</si>
  <si>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</si>
  <si>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</si>
  <si>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</si>
  <si>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</si>
  <si>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</si>
  <si>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</si>
  <si>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</si>
  <si>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</si>
  <si>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</si>
  <si>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</si>
  <si>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</si>
  <si>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</si>
  <si>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</si>
  <si>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</si>
  <si>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</si>
  <si>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</si>
  <si>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</si>
  <si>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</si>
  <si>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</si>
  <si>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</si>
  <si>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</si>
  <si>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</si>
  <si>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</si>
  <si>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</si>
  <si>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</si>
  <si>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</si>
  <si>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</si>
  <si>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</si>
  <si>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</si>
  <si>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</si>
  <si>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</si>
  <si>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</si>
  <si>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</si>
  <si>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</si>
  <si>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</si>
  <si>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</si>
  <si>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</si>
  <si>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</si>
  <si>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</si>
  <si>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</si>
  <si>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</si>
  <si>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</si>
  <si>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</si>
  <si>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</si>
  <si>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</si>
  <si>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</si>
  <si>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</si>
  <si>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</si>
  <si>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</si>
  <si>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</si>
  <si>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</si>
  <si>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</si>
  <si>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</si>
  <si>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</si>
  <si>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</si>
  <si>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</si>
  <si>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</si>
  <si>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</si>
  <si>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</si>
  <si>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</si>
  <si>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</si>
  <si>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</si>
  <si>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</si>
  <si>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</si>
  <si>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</si>
  <si>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</si>
  <si>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</si>
  <si>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</si>
  <si>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</si>
  <si>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</si>
  <si>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</si>
  <si>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</si>
  <si>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</si>
  <si>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</si>
  <si>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</si>
  <si>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</si>
  <si>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</si>
  <si>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</si>
  <si>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</si>
  <si>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</si>
  <si>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</si>
  <si>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</si>
  <si>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</si>
  <si>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</si>
  <si>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</si>
  <si>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</si>
  <si>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</si>
  <si>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</si>
  <si>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</si>
  <si>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</si>
  <si>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</si>
  <si>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</si>
  <si>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</si>
  <si>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</si>
  <si>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</si>
  <si>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</si>
  <si>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</si>
  <si>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</si>
  <si>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</si>
  <si>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</si>
  <si>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</si>
  <si>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</si>
  <si>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</si>
  <si>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</si>
  <si>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</si>
  <si>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</si>
  <si>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</si>
  <si>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</si>
  <si>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</si>
  <si>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</si>
  <si>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</si>
  <si>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</si>
  <si>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</si>
  <si>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</si>
  <si>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</si>
  <si>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</si>
  <si>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</si>
  <si>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</si>
  <si>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</si>
  <si>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</si>
  <si>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</si>
  <si>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</si>
  <si>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</si>
  <si>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</si>
  <si>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</si>
  <si>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</si>
  <si>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</si>
  <si>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</si>
  <si>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</si>
  <si>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</si>
  <si>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</si>
  <si>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</si>
  <si>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</si>
  <si>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</si>
  <si>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</si>
  <si>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</si>
  <si>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</si>
  <si>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</si>
  <si>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</si>
  <si>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</si>
  <si>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</si>
  <si>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</si>
  <si>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</si>
  <si>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</si>
  <si>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</si>
  <si>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</si>
  <si>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</si>
  <si>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</si>
  <si>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</si>
  <si>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</si>
  <si>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</si>
  <si>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</si>
  <si>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</si>
  <si>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</si>
  <si>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</si>
  <si>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</si>
  <si>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</si>
  <si>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</si>
  <si>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</si>
  <si>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</si>
  <si>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</si>
  <si>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</si>
  <si>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</si>
  <si>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</si>
  <si>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</si>
  <si>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</si>
  <si>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</si>
  <si>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</si>
  <si>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</si>
  <si>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</si>
  <si>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</si>
  <si>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</si>
  <si>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</si>
  <si>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</si>
  <si>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</si>
  <si>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</si>
  <si>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</si>
  <si>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</si>
  <si>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</si>
  <si>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</si>
  <si>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</si>
  <si>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</si>
  <si>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</si>
  <si>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</si>
  <si>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</si>
  <si>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</si>
  <si>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</si>
  <si>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</si>
  <si>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</si>
  <si>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</si>
  <si>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</si>
  <si>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</si>
  <si>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</si>
  <si>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</si>
  <si>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</si>
  <si>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</si>
  <si>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</si>
  <si>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</si>
  <si>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</si>
  <si>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</si>
  <si>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</si>
  <si>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</si>
  <si>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</si>
  <si>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</si>
  <si>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</si>
  <si>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</si>
  <si>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</si>
  <si>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</si>
  <si>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</si>
  <si>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</si>
  <si>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</si>
  <si>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</si>
  <si>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</si>
  <si>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</si>
  <si>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</si>
  <si>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</si>
  <si>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</si>
  <si>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</si>
  <si>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</si>
  <si>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</si>
  <si>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</si>
  <si>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</si>
  <si>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</si>
  <si>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</si>
  <si>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</si>
  <si>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</si>
  <si>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</si>
  <si>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</si>
  <si>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</si>
  <si>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</si>
  <si>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</si>
  <si>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</si>
  <si>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</si>
  <si>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</si>
  <si>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</si>
  <si>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</si>
  <si>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</si>
  <si>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</si>
  <si>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</si>
  <si>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</si>
  <si>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</si>
  <si>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</si>
  <si>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</si>
  <si>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</si>
  <si>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</si>
  <si>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</si>
  <si>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</si>
  <si>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</si>
  <si>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</si>
  <si>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</si>
  <si>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</si>
  <si>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</si>
  <si>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</si>
  <si>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</si>
  <si>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</si>
  <si>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</si>
  <si>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</si>
  <si>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</si>
  <si>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</si>
  <si>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</si>
  <si>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</si>
  <si>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</si>
  <si>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</si>
  <si>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</si>
  <si>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</si>
  <si>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</si>
  <si>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</si>
  <si>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</si>
  <si>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</si>
  <si>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</si>
  <si>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</si>
  <si>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</si>
  <si>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</si>
  <si>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</si>
  <si>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</si>
  <si>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</si>
  <si>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</si>
  <si>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</si>
  <si>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</si>
  <si>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</si>
  <si>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</si>
  <si>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</si>
  <si>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</si>
  <si>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</si>
  <si>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</si>
  <si>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</si>
  <si>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</si>
  <si>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</si>
  <si>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</si>
  <si>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</si>
  <si>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</si>
  <si>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</si>
  <si>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</si>
  <si>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</si>
  <si>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</si>
  <si>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</si>
  <si>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</si>
  <si>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</si>
  <si>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</si>
  <si>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</si>
  <si>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</si>
  <si>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</si>
  <si>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</si>
  <si>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</si>
  <si>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</si>
  <si>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</si>
  <si>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</si>
  <si>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</si>
  <si>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</si>
  <si>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</si>
  <si>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</si>
  <si>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</si>
  <si>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</si>
  <si>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</si>
  <si>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</si>
  <si>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</si>
  <si>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</si>
  <si>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</si>
  <si>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</si>
  <si>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</si>
  <si>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</si>
  <si>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</si>
  <si>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</si>
  <si>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</si>
  <si>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</si>
  <si>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</si>
  <si>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</si>
  <si>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</si>
  <si>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</si>
  <si>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</si>
  <si>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</si>
  <si>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</si>
  <si>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</si>
  <si>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</si>
  <si>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</si>
  <si>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</si>
  <si>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</si>
  <si>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</si>
  <si>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</si>
  <si>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</si>
  <si>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</si>
  <si>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</si>
  <si>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</si>
  <si>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</si>
  <si>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</si>
  <si>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</si>
  <si>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</si>
  <si>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</si>
  <si>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</si>
  <si>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</si>
  <si>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</si>
  <si>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</si>
  <si>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</si>
  <si>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</si>
  <si>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</si>
  <si>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</si>
  <si>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</si>
  <si>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</si>
  <si>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</si>
  <si>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</si>
  <si>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</si>
  <si>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</si>
  <si>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</si>
  <si>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</si>
  <si>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</si>
  <si>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</si>
  <si>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</si>
  <si>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</si>
  <si>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</si>
  <si>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</si>
  <si>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</si>
  <si>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</si>
  <si>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</si>
  <si>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</si>
  <si>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</si>
  <si>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</si>
  <si>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</si>
  <si>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</si>
  <si>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</si>
  <si>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</si>
  <si>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</si>
  <si>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</si>
  <si>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</si>
  <si>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</si>
  <si>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</si>
  <si>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</si>
  <si>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</si>
  <si>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</si>
  <si>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</si>
  <si>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</si>
  <si>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</si>
  <si>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</si>
  <si>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</si>
  <si>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</si>
  <si>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</si>
  <si>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</si>
  <si>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</si>
  <si>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</si>
  <si>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</si>
  <si>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</si>
  <si>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</si>
  <si>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</si>
  <si>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</si>
  <si>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</si>
  <si>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</si>
  <si>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</si>
  <si>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</si>
  <si>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</si>
  <si>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</si>
  <si>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</si>
  <si>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</si>
  <si>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</si>
  <si>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</si>
  <si>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</si>
  <si>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</si>
  <si>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</si>
  <si>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</si>
  <si>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</si>
  <si>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</si>
  <si>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</si>
  <si>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</si>
  <si>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</si>
  <si>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</si>
  <si>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</si>
  <si>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</si>
  <si>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</si>
  <si>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</si>
  <si>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</si>
  <si>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</si>
  <si>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</si>
  <si>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</si>
  <si>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</si>
  <si>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</si>
  <si>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</si>
  <si>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</si>
  <si>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</si>
  <si>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</si>
  <si>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</si>
  <si>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</si>
  <si>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</si>
  <si>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</si>
  <si>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</si>
  <si>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</si>
  <si>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</si>
  <si>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</si>
  <si>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</si>
  <si>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</si>
  <si>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</si>
  <si>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</si>
  <si>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</si>
  <si>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</si>
  <si>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</si>
  <si>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</si>
  <si>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</si>
  <si>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</si>
  <si>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</si>
  <si>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</si>
  <si>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</si>
  <si>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</si>
  <si>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</si>
  <si>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</si>
  <si>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</si>
  <si>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</si>
  <si>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</si>
  <si>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</si>
  <si>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</si>
  <si>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</si>
  <si>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</si>
  <si>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</si>
  <si>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</si>
  <si>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</si>
  <si>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</si>
  <si>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</si>
  <si>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</si>
  <si>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</si>
  <si>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</si>
  <si>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</si>
  <si>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</si>
  <si>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</si>
  <si>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</si>
  <si>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</si>
  <si>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</si>
  <si>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</si>
  <si>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</si>
  <si>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</si>
  <si>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</si>
  <si>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</si>
  <si>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</si>
  <si>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</si>
  <si>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</si>
  <si>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</si>
  <si>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</si>
  <si>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</si>
  <si>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</si>
  <si>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</si>
  <si>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</si>
  <si>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</si>
  <si>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</si>
  <si>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</si>
  <si>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</si>
  <si>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</si>
  <si>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</si>
  <si>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</si>
  <si>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</si>
  <si>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</si>
  <si>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</si>
  <si>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</si>
  <si>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</si>
  <si>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</si>
  <si>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</si>
  <si>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</si>
  <si>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</si>
  <si>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</si>
  <si>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</si>
  <si>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</si>
  <si>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</si>
  <si>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</si>
  <si>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</si>
  <si>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</si>
  <si>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</si>
  <si>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</si>
  <si>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</si>
  <si>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</si>
  <si>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</si>
  <si>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</si>
  <si>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</si>
  <si>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</si>
  <si>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</si>
  <si>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</si>
  <si>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</si>
  <si>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</si>
  <si>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</si>
  <si>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</si>
  <si>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</si>
  <si>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</si>
  <si>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</si>
  <si>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</si>
  <si>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</si>
  <si>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</si>
  <si>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</si>
  <si>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</si>
  <si>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</si>
  <si>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</si>
  <si>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</si>
  <si>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</si>
  <si>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</si>
  <si>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</si>
  <si>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</si>
  <si>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</si>
  <si>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</si>
  <si>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</si>
  <si>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</si>
  <si>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</si>
  <si>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</si>
  <si>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</si>
  <si>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</si>
  <si>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</si>
  <si>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</si>
  <si>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</si>
  <si>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</si>
  <si>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</si>
  <si>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</si>
  <si>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</si>
  <si>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</si>
  <si>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</si>
  <si>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</si>
  <si>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</si>
  <si>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</si>
  <si>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</si>
  <si>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</si>
  <si>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</si>
  <si>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</si>
  <si>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</si>
  <si>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</si>
  <si>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</si>
  <si>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</si>
  <si>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</si>
  <si>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</si>
  <si>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</si>
  <si>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</si>
  <si>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</si>
  <si>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</si>
  <si>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</si>
  <si>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</si>
  <si>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</si>
  <si>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</si>
  <si>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</si>
  <si>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</si>
  <si>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</si>
  <si>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</si>
  <si>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</si>
  <si>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</si>
  <si>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</si>
  <si>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</si>
  <si>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</si>
  <si>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</si>
  <si>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</si>
  <si>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</si>
  <si>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</si>
  <si>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</si>
  <si>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</si>
  <si>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</si>
  <si>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</si>
  <si>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</si>
  <si>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</si>
  <si>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</si>
  <si>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</si>
  <si>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</si>
  <si>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</si>
  <si>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</si>
  <si>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</si>
  <si>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</si>
  <si>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</si>
  <si>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</si>
  <si>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</si>
  <si>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</si>
  <si>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</si>
  <si>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</si>
  <si>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</si>
  <si>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</si>
  <si>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</si>
  <si>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</si>
  <si>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</si>
  <si>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</si>
  <si>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</si>
  <si>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</si>
  <si>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</si>
  <si>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</si>
  <si>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</si>
  <si>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</si>
  <si>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</si>
  <si>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</si>
  <si>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</si>
  <si>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</si>
  <si>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</si>
  <si>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</si>
  <si>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</si>
  <si>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</si>
  <si>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</si>
  <si>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</si>
  <si>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</si>
  <si>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</si>
  <si>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</si>
  <si>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</si>
  <si>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</si>
  <si>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</si>
  <si>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</si>
  <si>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</si>
  <si>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</si>
  <si>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</si>
  <si>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</si>
  <si>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</si>
  <si>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</si>
  <si>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</si>
  <si>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</si>
  <si>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</si>
  <si>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</si>
  <si>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</si>
  <si>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</si>
  <si>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</si>
  <si>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</si>
  <si>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</si>
  <si>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</si>
  <si>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</si>
  <si>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</si>
  <si>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</si>
  <si>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</si>
  <si>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</si>
  <si>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</si>
  <si>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</si>
  <si>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</si>
  <si>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</si>
  <si>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</si>
  <si>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</si>
  <si>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</si>
  <si>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</si>
  <si>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</si>
  <si>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</si>
  <si>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</si>
  <si>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</si>
  <si>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</si>
  <si>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</si>
  <si>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</si>
  <si>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</si>
  <si>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</si>
  <si>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</si>
  <si>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</si>
  <si>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</si>
  <si>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</si>
  <si>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</si>
  <si>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</si>
  <si>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</si>
  <si>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</si>
  <si>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</si>
  <si>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</si>
  <si>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</si>
  <si>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</si>
  <si>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</si>
  <si>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</si>
  <si>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</si>
  <si>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</si>
  <si>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</si>
  <si>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</si>
  <si>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</si>
  <si>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</si>
  <si>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</si>
  <si>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</si>
  <si>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</si>
  <si>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</si>
  <si>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</si>
  <si>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</si>
  <si>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</si>
  <si>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</si>
  <si>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</si>
  <si>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</si>
  <si>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</si>
  <si>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</si>
  <si>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</si>
  <si>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</si>
  <si>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</si>
  <si>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</si>
  <si>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</si>
  <si>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</si>
  <si>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</si>
  <si>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</si>
  <si>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</si>
  <si>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</si>
  <si>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</si>
  <si>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</si>
  <si>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</si>
  <si>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</si>
  <si>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</si>
  <si>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</si>
  <si>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</si>
  <si>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</si>
  <si>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</si>
  <si>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</si>
  <si>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</si>
  <si>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</si>
  <si>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</si>
  <si>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</si>
  <si>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</si>
  <si>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</si>
  <si>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</si>
  <si>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</si>
  <si>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</si>
  <si>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</si>
  <si>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</si>
  <si>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</si>
  <si>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</si>
  <si>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</si>
  <si>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</si>
  <si>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</si>
  <si>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</si>
  <si>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</si>
  <si>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</si>
  <si>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</si>
  <si>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</si>
  <si>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</si>
  <si>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</si>
  <si>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</si>
  <si>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</si>
  <si>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</si>
  <si>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</si>
  <si>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</si>
  <si>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</si>
  <si>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</si>
  <si>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</si>
  <si>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</si>
  <si>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</si>
  <si>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</si>
  <si>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</si>
  <si>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</si>
  <si>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</si>
  <si>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</si>
  <si>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</si>
  <si>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</si>
  <si>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</si>
  <si>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</si>
  <si>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</si>
  <si>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</si>
  <si>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</si>
  <si>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</si>
  <si>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</si>
  <si>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</si>
  <si>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</si>
  <si>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</si>
  <si>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</si>
  <si>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</si>
  <si>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</si>
  <si>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</si>
  <si>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</si>
  <si>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</si>
  <si>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</si>
  <si>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</si>
  <si>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</si>
  <si>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</si>
  <si>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</si>
  <si>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</si>
  <si>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</si>
  <si>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</si>
  <si>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</si>
  <si>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</si>
  <si>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</si>
  <si>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</si>
  <si>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</si>
  <si>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</si>
  <si>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</si>
  <si>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</si>
  <si>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</si>
  <si>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</si>
  <si>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</si>
  <si>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</si>
  <si>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</si>
  <si>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</si>
  <si>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</si>
  <si>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</si>
  <si>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</si>
  <si>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</si>
  <si>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</si>
  <si>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</si>
  <si>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</si>
  <si>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</si>
  <si>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</si>
  <si>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</si>
  <si>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</si>
  <si>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</si>
  <si>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</si>
  <si>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</si>
  <si>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</si>
  <si>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</si>
  <si>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</si>
  <si>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</si>
  <si>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</si>
  <si>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</si>
  <si>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</si>
  <si>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</si>
  <si>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</si>
  <si>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</si>
  <si>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</si>
  <si>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</si>
  <si>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</si>
  <si>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</si>
  <si>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</si>
  <si>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</si>
  <si>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</si>
  <si>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</si>
  <si>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</si>
  <si>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</si>
  <si>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</si>
  <si>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</si>
  <si>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</si>
  <si>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</si>
  <si>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</si>
  <si>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</si>
  <si>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</si>
  <si>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</si>
  <si>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</si>
  <si>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</si>
  <si>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</si>
  <si>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</si>
  <si>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</si>
  <si>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</si>
  <si>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</si>
  <si>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</si>
  <si>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</si>
  <si>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</si>
  <si>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</si>
  <si>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</si>
  <si>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</si>
  <si>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</si>
  <si>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</si>
  <si>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</si>
  <si>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</si>
  <si>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</si>
  <si>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</si>
  <si>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</si>
  <si>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</si>
  <si>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</si>
  <si>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</si>
  <si>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</si>
  <si>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</si>
  <si>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</si>
  <si>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</si>
  <si>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</si>
  <si>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</si>
  <si>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</si>
  <si>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</si>
  <si>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</si>
  <si>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</si>
  <si>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</si>
  <si>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</si>
  <si>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</si>
  <si>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</si>
  <si>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</si>
  <si>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</si>
  <si>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</si>
  <si>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</si>
  <si>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</si>
  <si>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</si>
  <si>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</si>
  <si>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</si>
  <si>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</si>
  <si>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</si>
  <si>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</si>
  <si>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</si>
  <si>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</si>
  <si>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</si>
  <si>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</si>
  <si>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</si>
  <si>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</si>
  <si>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</si>
  <si>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</si>
  <si>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</si>
  <si>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</si>
  <si>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</si>
  <si>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</si>
  <si>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</si>
  <si>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</si>
  <si>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</si>
  <si>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</si>
  <si>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</si>
  <si>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</si>
  <si>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</si>
  <si>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</si>
  <si>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</si>
  <si>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</si>
  <si>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</si>
  <si>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</si>
  <si>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</si>
  <si>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</si>
  <si>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</si>
  <si>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</si>
  <si>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</si>
  <si>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</si>
  <si>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</si>
  <si>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</si>
  <si>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</si>
  <si>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</si>
  <si>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</si>
  <si>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</si>
  <si>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</si>
  <si>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</si>
  <si>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</si>
  <si>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</si>
  <si>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</si>
  <si>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</si>
  <si>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</si>
  <si>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</si>
  <si>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</si>
  <si>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</si>
  <si>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</si>
  <si>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</si>
  <si>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</si>
  <si>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</si>
  <si>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</si>
  <si>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</si>
  <si>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</si>
  <si>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</si>
  <si>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</si>
  <si>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</si>
  <si>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</si>
  <si>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</si>
  <si>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</si>
  <si>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</si>
  <si>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</si>
  <si>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</si>
  <si>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</si>
  <si>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</si>
  <si>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</si>
  <si>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</si>
  <si>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</si>
  <si>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</si>
  <si>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</si>
  <si>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</si>
  <si>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</si>
  <si>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</si>
  <si>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</si>
  <si>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</si>
  <si>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</si>
  <si>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</si>
  <si>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</si>
  <si>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</si>
  <si>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</si>
  <si>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</si>
  <si>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</si>
  <si>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</si>
  <si>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</si>
  <si>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</si>
  <si>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</si>
  <si>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</si>
  <si>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</si>
  <si>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</si>
  <si>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</si>
  <si>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</si>
  <si>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</si>
  <si>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</si>
  <si>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</si>
  <si>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</si>
  <si>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</si>
  <si>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</si>
  <si>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</si>
  <si>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</si>
  <si>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</si>
  <si>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</si>
  <si>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</si>
  <si>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</si>
  <si>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</si>
  <si>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</si>
  <si>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</si>
  <si>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</si>
  <si>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</si>
  <si>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</si>
  <si>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</si>
  <si>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</si>
  <si>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</si>
  <si>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</si>
  <si>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</si>
  <si>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</si>
  <si>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</si>
  <si>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</si>
  <si>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</si>
  <si>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</si>
  <si>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</si>
  <si>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</si>
  <si>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</si>
  <si>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</si>
  <si>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</si>
  <si>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</si>
  <si>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</si>
  <si>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</si>
  <si>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</si>
  <si>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</si>
  <si>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</si>
  <si>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</si>
  <si>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</si>
  <si>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</si>
  <si>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</si>
  <si>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</si>
  <si>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</si>
  <si>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</si>
  <si>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</si>
  <si>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</si>
  <si>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</si>
  <si>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</si>
  <si>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</si>
  <si>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</si>
  <si>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</si>
  <si>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</si>
  <si>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</si>
  <si>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</si>
  <si>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</si>
  <si>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</si>
  <si>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</si>
  <si>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</si>
  <si>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</si>
  <si>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</si>
  <si>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</si>
  <si>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</si>
  <si>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</si>
  <si>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</si>
  <si>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</si>
  <si>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</si>
  <si>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</si>
  <si>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</si>
  <si>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</si>
  <si>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</si>
  <si>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</si>
  <si>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</si>
  <si>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</si>
  <si>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</si>
  <si>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</si>
  <si>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</si>
  <si>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</si>
  <si>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</si>
  <si>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</si>
  <si>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</si>
  <si>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</si>
  <si>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</si>
  <si>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</si>
  <si>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</si>
  <si>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</si>
  <si>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</si>
  <si>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</si>
  <si>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</si>
  <si>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</si>
  <si>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</si>
  <si>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</si>
  <si>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</si>
  <si>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</si>
  <si>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</si>
  <si>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</si>
  <si>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</si>
  <si>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</si>
  <si>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</si>
  <si>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</si>
  <si>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</si>
  <si>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</si>
  <si>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</si>
  <si>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</si>
  <si>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</si>
  <si>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</si>
  <si>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</si>
  <si>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</si>
  <si>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</si>
  <si>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</si>
  <si>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</si>
  <si>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</si>
  <si>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</si>
  <si>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</si>
  <si>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</si>
  <si>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</si>
  <si>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</si>
  <si>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</si>
  <si>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</si>
  <si>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</si>
  <si>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</si>
  <si>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</si>
  <si>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</si>
  <si>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</si>
  <si>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</si>
  <si>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</si>
  <si>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</si>
  <si>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</si>
  <si>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</si>
  <si>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</si>
  <si>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</si>
  <si>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</si>
  <si>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</si>
  <si>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</si>
  <si>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</si>
  <si>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</si>
  <si>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</si>
  <si>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</si>
  <si>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</si>
  <si>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</si>
  <si>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</si>
  <si>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</si>
  <si>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</si>
  <si>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</si>
  <si>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</si>
  <si>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</si>
  <si>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</si>
  <si>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</si>
  <si>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</si>
  <si>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</si>
  <si>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</si>
  <si>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</si>
  <si>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</si>
  <si>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</si>
  <si>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</si>
  <si>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</si>
  <si>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</si>
  <si>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</si>
  <si>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</si>
  <si>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</si>
  <si>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</si>
  <si>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</si>
  <si>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</si>
  <si>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</si>
  <si>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</si>
  <si>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</si>
  <si>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</si>
  <si>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</si>
  <si>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</si>
  <si>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</si>
  <si>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</si>
  <si>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</si>
  <si>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</si>
  <si>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</si>
  <si>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</si>
  <si>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</si>
  <si>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</si>
  <si>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</si>
  <si>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</si>
  <si>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</si>
  <si>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</si>
  <si>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</si>
  <si>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</si>
  <si>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</si>
  <si>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</si>
  <si>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</si>
  <si>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</si>
  <si>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</si>
  <si>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</si>
  <si>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</si>
  <si>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</si>
  <si>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</si>
  <si>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</si>
  <si>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</si>
  <si>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</si>
  <si>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</si>
  <si>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</si>
  <si>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</si>
  <si>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</si>
  <si>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</si>
  <si>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</si>
  <si>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</si>
  <si>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</si>
  <si>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</si>
  <si>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</si>
  <si>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</si>
  <si>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</si>
  <si>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</si>
  <si>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</si>
  <si>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</si>
  <si>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</si>
  <si>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</si>
  <si>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</si>
  <si>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</si>
  <si>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</si>
  <si>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</si>
  <si>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</si>
  <si>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</si>
  <si>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</si>
  <si>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</si>
  <si>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</si>
  <si>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</si>
  <si>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</si>
  <si>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</si>
  <si>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</si>
  <si>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</si>
  <si>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</si>
  <si>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</si>
  <si>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</si>
  <si>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</si>
  <si>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</si>
  <si>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</si>
  <si>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</si>
  <si>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</si>
  <si>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</si>
  <si>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</si>
  <si>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</si>
  <si>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</si>
  <si>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</si>
  <si>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</si>
  <si>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</si>
  <si>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</si>
  <si>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</si>
  <si>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</si>
  <si>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</si>
  <si>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</si>
  <si>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</si>
  <si>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</si>
  <si>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</si>
  <si>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</si>
  <si>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</si>
  <si>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</si>
  <si>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</si>
  <si>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</si>
  <si>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</si>
  <si>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</si>
  <si>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</si>
  <si>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</si>
  <si>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</si>
  <si>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</si>
  <si>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</si>
  <si>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</si>
  <si>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</si>
  <si>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</si>
  <si>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</si>
  <si>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</si>
  <si>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</si>
  <si>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</si>
  <si>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</si>
  <si>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</si>
  <si>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</si>
  <si>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</si>
  <si>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</si>
  <si>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</si>
  <si>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</si>
  <si>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</si>
  <si>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</si>
  <si>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</si>
  <si>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</si>
  <si>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</si>
  <si>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</si>
  <si>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</si>
  <si>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</si>
  <si>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</si>
  <si>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</si>
  <si>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</si>
  <si>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</si>
  <si>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</si>
  <si>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</si>
  <si>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</si>
  <si>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</si>
  <si>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</si>
  <si>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</si>
  <si>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</si>
  <si>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</si>
  <si>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</si>
  <si>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</si>
  <si>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</si>
  <si>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</si>
  <si>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</si>
  <si>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</si>
  <si>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</si>
  <si>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</si>
  <si>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</si>
  <si>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</si>
  <si>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</si>
  <si>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</si>
  <si>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</si>
  <si>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</si>
  <si>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</si>
  <si>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</si>
  <si>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</si>
  <si>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</si>
  <si>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</si>
  <si>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</si>
  <si>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</si>
  <si>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</si>
  <si>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</si>
  <si>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</si>
  <si>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</si>
  <si>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</si>
  <si>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</si>
  <si>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</si>
  <si>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</si>
  <si>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</si>
  <si>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</si>
  <si>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</si>
  <si>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</si>
  <si>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</si>
  <si>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</si>
  <si>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</si>
  <si>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</si>
  <si>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</si>
  <si>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</si>
  <si>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</si>
  <si>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</si>
  <si>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</si>
  <si>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</si>
  <si>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</si>
  <si>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</si>
  <si>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</si>
  <si>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</si>
  <si>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</si>
  <si>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</si>
  <si>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</si>
  <si>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</si>
  <si>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</si>
  <si>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</si>
  <si>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</si>
  <si>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</si>
  <si>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</si>
  <si>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</si>
  <si>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</si>
  <si>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</si>
  <si>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</si>
  <si>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</si>
  <si>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</si>
  <si>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</si>
  <si>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</si>
  <si>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</si>
  <si>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</si>
  <si>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</si>
  <si>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</si>
  <si>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</si>
  <si>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</si>
  <si>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</si>
  <si>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</si>
  <si>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</si>
  <si>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</si>
  <si>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</si>
  <si>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</si>
  <si>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</si>
  <si>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</si>
  <si>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</si>
  <si>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</si>
  <si>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</si>
  <si>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</si>
  <si>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</si>
  <si>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</si>
  <si>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</si>
  <si>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</si>
  <si>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</si>
  <si>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</si>
  <si>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</si>
  <si>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</si>
  <si>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</si>
  <si>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</si>
  <si>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</si>
  <si>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</si>
  <si>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</si>
  <si>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</si>
  <si>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</si>
  <si>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</si>
  <si>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</si>
  <si>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</si>
  <si>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</si>
  <si>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</si>
  <si>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</si>
  <si>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</si>
  <si>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</si>
  <si>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</si>
  <si>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</si>
  <si>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</si>
  <si>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</si>
  <si>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</si>
  <si>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</si>
  <si>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</si>
  <si>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</si>
  <si>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</si>
  <si>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</si>
  <si>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</si>
  <si>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</si>
  <si>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</si>
  <si>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</si>
  <si>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</si>
  <si>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</si>
  <si>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</si>
  <si>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</si>
  <si>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</si>
  <si>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</si>
  <si>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</si>
  <si>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</si>
  <si>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</si>
  <si>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</si>
  <si>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</si>
  <si>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</si>
  <si>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</si>
  <si>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</si>
  <si>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</si>
  <si>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</si>
  <si>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</si>
  <si>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</si>
  <si>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</si>
  <si>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</si>
  <si>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</si>
  <si>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</si>
  <si>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</si>
  <si>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</si>
  <si>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</si>
  <si>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</si>
  <si>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</si>
  <si>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</si>
  <si>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</si>
  <si>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</si>
  <si>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</si>
  <si>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</si>
  <si>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</si>
  <si>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</si>
  <si>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</si>
  <si>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</si>
  <si>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</si>
  <si>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</si>
  <si>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</si>
  <si>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</si>
  <si>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</si>
  <si>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</si>
  <si>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</si>
  <si>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</si>
  <si>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</si>
  <si>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</si>
  <si>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</si>
  <si>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</si>
  <si>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</si>
  <si>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</si>
  <si>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</si>
  <si>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</si>
  <si>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</si>
  <si>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</si>
  <si>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</si>
  <si>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</si>
  <si>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</si>
  <si>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</si>
  <si>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</si>
  <si>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</si>
  <si>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</si>
  <si>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</si>
  <si>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</si>
  <si>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</si>
  <si>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</si>
  <si>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</si>
  <si>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</si>
  <si>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</si>
  <si>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</si>
  <si>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</si>
  <si>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</si>
  <si>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</si>
  <si>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</si>
  <si>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</si>
  <si>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</si>
  <si>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</si>
  <si>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</si>
  <si>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</si>
  <si>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</si>
  <si>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</si>
  <si>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</si>
  <si>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</si>
  <si>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</si>
  <si>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</si>
  <si>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</si>
  <si>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</si>
  <si>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</si>
  <si>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</si>
  <si>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</si>
  <si>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</si>
  <si>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</si>
  <si>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</si>
  <si>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</si>
  <si>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</si>
  <si>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</si>
  <si>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</si>
  <si>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</si>
  <si>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</si>
  <si>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</si>
  <si>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</si>
  <si>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</si>
  <si>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</si>
  <si>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</si>
  <si>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</si>
  <si>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</si>
  <si>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</si>
  <si>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</si>
  <si>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</si>
  <si>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</si>
  <si>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</si>
  <si>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</si>
  <si>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</si>
  <si>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</si>
  <si>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</si>
  <si>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</si>
  <si>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</si>
  <si>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</si>
  <si>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</si>
  <si>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</si>
  <si>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</si>
  <si>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</si>
  <si>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</si>
  <si>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</si>
  <si>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</si>
  <si>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</si>
  <si>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</si>
  <si>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</si>
  <si>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</si>
  <si>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</si>
  <si>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</si>
  <si>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</si>
  <si>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</si>
  <si>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</si>
  <si>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</si>
  <si>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</si>
  <si>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</si>
  <si>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</si>
  <si>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</si>
  <si>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</si>
  <si>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</si>
  <si>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</si>
  <si>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</si>
  <si>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</si>
  <si>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</si>
  <si>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</si>
  <si>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</si>
  <si>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</si>
  <si>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</si>
  <si>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</si>
  <si>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</si>
  <si>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</si>
  <si>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</si>
  <si>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</si>
  <si>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</si>
  <si>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</si>
  <si>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</si>
  <si>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</si>
  <si>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</si>
  <si>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</si>
  <si>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</si>
  <si>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</si>
  <si>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</si>
  <si>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</si>
  <si>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</si>
  <si>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</si>
  <si>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</si>
  <si>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</si>
  <si>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</si>
  <si>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</si>
  <si>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</si>
  <si>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</si>
  <si>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</si>
  <si>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</si>
  <si>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</si>
  <si>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</si>
  <si>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</si>
  <si>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</si>
  <si>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</si>
  <si>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</si>
  <si>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</si>
  <si>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</si>
  <si>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</si>
  <si>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</si>
  <si>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</si>
  <si>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</si>
  <si>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</si>
  <si>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</si>
  <si>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</si>
  <si>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</si>
  <si>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</si>
  <si>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</si>
  <si>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</si>
  <si>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</si>
  <si>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</si>
  <si>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</si>
  <si>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</si>
  <si>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</si>
  <si>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</si>
  <si>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</si>
  <si>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</si>
  <si>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</si>
  <si>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</si>
  <si>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</si>
  <si>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</si>
  <si>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</si>
  <si>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</si>
  <si>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</si>
  <si>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</si>
  <si>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</si>
  <si>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</si>
  <si>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</si>
  <si>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</si>
  <si>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</si>
  <si>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</si>
  <si>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</si>
  <si>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</si>
  <si>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</si>
  <si>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</si>
  <si>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</si>
  <si>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</si>
  <si>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</si>
  <si>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</si>
  <si>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</si>
  <si>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</si>
  <si>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</si>
  <si>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</si>
  <si>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</si>
  <si>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</si>
  <si>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</si>
  <si>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</si>
  <si>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</si>
  <si>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</si>
  <si>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</si>
  <si>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</si>
  <si>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</si>
  <si>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</si>
  <si>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</si>
  <si>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</si>
  <si>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</si>
  <si>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</si>
  <si>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</si>
  <si>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</si>
  <si>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</si>
  <si>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</si>
  <si>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</si>
  <si>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</si>
  <si>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</si>
  <si>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</si>
  <si>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</si>
  <si>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</si>
  <si>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</si>
  <si>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</si>
  <si>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</si>
  <si>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</si>
  <si>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</si>
  <si>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</si>
  <si>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</si>
  <si>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</si>
  <si>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</si>
  <si>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</si>
  <si>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</si>
  <si>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</si>
  <si>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</si>
  <si>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</si>
  <si>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</si>
  <si>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</si>
  <si>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</si>
  <si>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</si>
  <si>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</si>
  <si>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</si>
  <si>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</si>
  <si>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</si>
  <si>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</si>
  <si>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</si>
  <si>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</si>
  <si>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</si>
  <si>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</si>
  <si>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</si>
  <si>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</si>
  <si>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</si>
  <si>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</si>
  <si>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</si>
  <si>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</si>
  <si>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</si>
  <si>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</si>
  <si>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</si>
  <si>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</si>
  <si>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</si>
  <si>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</si>
  <si>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</si>
  <si>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</si>
  <si>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</si>
  <si>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</si>
  <si>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</si>
  <si>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</si>
  <si>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</si>
  <si>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</si>
  <si>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</si>
  <si>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</si>
  <si>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</si>
  <si>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</si>
  <si>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</si>
  <si>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</si>
  <si>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</si>
  <si>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</si>
  <si>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</si>
  <si>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</si>
  <si>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</si>
  <si>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</si>
  <si>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</si>
  <si>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</si>
  <si>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</si>
  <si>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</si>
  <si>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</si>
  <si>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</si>
  <si>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</si>
  <si>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</si>
  <si>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</si>
  <si>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</si>
  <si>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</si>
  <si>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</si>
  <si>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</si>
  <si>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</si>
  <si>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</si>
  <si>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</si>
  <si>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</si>
  <si>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</si>
  <si>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</si>
  <si>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</si>
  <si>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</si>
  <si>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</si>
  <si>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</si>
  <si>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</si>
  <si>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</si>
  <si>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</si>
  <si>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</si>
  <si>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</si>
  <si>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</si>
  <si>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</si>
  <si>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</si>
  <si>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</si>
  <si>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</si>
  <si>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</si>
  <si>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</si>
  <si>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</si>
  <si>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</si>
  <si>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</si>
  <si>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</si>
  <si>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</si>
  <si>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</si>
  <si>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</si>
  <si>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</si>
  <si>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</si>
  <si>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</si>
  <si>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</si>
  <si>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</si>
  <si>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</si>
  <si>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</si>
  <si>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</si>
  <si>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</si>
  <si>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</si>
  <si>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</si>
  <si>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</si>
  <si>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</si>
  <si>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</si>
  <si>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</si>
  <si>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</si>
  <si>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</si>
  <si>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</si>
  <si>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</si>
  <si>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</si>
  <si>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</si>
  <si>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</si>
  <si>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</si>
  <si>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</si>
  <si>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</si>
  <si>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</si>
  <si>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</si>
  <si>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</si>
  <si>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</si>
  <si>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</si>
  <si>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</si>
  <si>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</si>
  <si>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</si>
  <si>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</si>
  <si>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</si>
  <si>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</si>
  <si>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</si>
  <si>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</si>
  <si>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</si>
  <si>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</si>
  <si>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</si>
  <si>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</si>
  <si>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</si>
  <si>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</si>
  <si>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</si>
  <si>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</si>
  <si>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</si>
  <si>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</si>
  <si>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</si>
  <si>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</si>
  <si>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</si>
  <si>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</si>
  <si>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</si>
  <si>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</si>
  <si>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</si>
  <si>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</si>
  <si>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</si>
  <si>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</si>
  <si>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</si>
  <si>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</si>
  <si>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</si>
  <si>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</si>
  <si>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</si>
  <si>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</si>
  <si>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</si>
  <si>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</si>
  <si>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</si>
  <si>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</si>
  <si>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</si>
  <si>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</si>
  <si>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</si>
  <si>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</si>
  <si>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</si>
  <si>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</si>
  <si>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</si>
  <si>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</si>
  <si>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</si>
  <si>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</si>
  <si>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</si>
  <si>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</si>
  <si>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</si>
  <si>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</si>
  <si>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</si>
  <si>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</si>
  <si>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</si>
  <si>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</si>
  <si>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</si>
  <si>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</si>
  <si>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</si>
  <si>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</si>
  <si>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</si>
  <si>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</si>
  <si>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</si>
  <si>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</si>
  <si>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</si>
  <si>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</si>
  <si>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</si>
  <si>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</si>
  <si>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</si>
  <si>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</si>
  <si>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</si>
  <si>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</si>
  <si>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</si>
  <si>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</si>
  <si>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</si>
  <si>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</si>
  <si>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</si>
  <si>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</si>
  <si>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</si>
  <si>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</si>
  <si>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</si>
  <si>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</si>
  <si>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</si>
  <si>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</si>
  <si>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</si>
  <si>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</si>
  <si>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</si>
  <si>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</si>
  <si>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</si>
  <si>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</si>
  <si>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</si>
  <si>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</si>
  <si>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</si>
  <si>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</si>
  <si>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</si>
  <si>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</si>
  <si>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</si>
  <si>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</si>
  <si>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</si>
  <si>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</si>
  <si>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</si>
  <si>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</si>
  <si>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</si>
  <si>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</si>
  <si>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</si>
  <si>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</si>
  <si>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</si>
  <si>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</si>
  <si>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</si>
  <si>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</si>
  <si>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</si>
  <si>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</si>
  <si>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</si>
  <si>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</si>
  <si>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</si>
  <si>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</si>
  <si>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</si>
  <si>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</si>
  <si>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</si>
  <si>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</si>
  <si>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</si>
  <si>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</si>
  <si>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</si>
  <si>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</si>
  <si>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</si>
  <si>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</si>
  <si>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</si>
  <si>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</si>
  <si>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</si>
  <si>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</si>
  <si>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</si>
  <si>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</si>
  <si>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</si>
  <si>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</si>
  <si>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</si>
  <si>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</si>
  <si>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</si>
  <si>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</si>
  <si>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</si>
  <si>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</si>
  <si>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</si>
  <si>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</si>
  <si>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</si>
  <si>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</si>
  <si>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</si>
  <si>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</si>
  <si>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</si>
  <si>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</si>
  <si>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</si>
  <si>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</si>
  <si>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</si>
  <si>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</si>
  <si>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</si>
  <si>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</si>
  <si>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</si>
  <si>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</si>
  <si>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</si>
  <si>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</si>
  <si>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</si>
  <si>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</si>
  <si>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</si>
  <si>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</si>
  <si>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</si>
  <si>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</si>
  <si>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</si>
  <si>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</si>
  <si>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</si>
  <si>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</si>
  <si>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</si>
  <si>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</si>
  <si>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</si>
  <si>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</si>
  <si>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</si>
  <si>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</si>
  <si>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</si>
  <si>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</si>
  <si>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</si>
  <si>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</si>
  <si>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</si>
  <si>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</si>
  <si>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</si>
  <si>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</si>
  <si>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</si>
  <si>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</si>
  <si>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</si>
  <si>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</si>
  <si>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</si>
  <si>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</si>
  <si>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</si>
  <si>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</si>
  <si>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</si>
  <si>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</si>
  <si>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</si>
  <si>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</si>
  <si>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</si>
  <si>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</si>
  <si>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</si>
  <si>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</si>
  <si>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</si>
  <si>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</si>
  <si>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</si>
  <si>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</si>
  <si>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</si>
  <si>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</si>
  <si>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</si>
  <si>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</si>
  <si>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</si>
  <si>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</si>
  <si>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</si>
  <si>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</si>
  <si>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</si>
  <si>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</si>
  <si>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</si>
  <si>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</si>
  <si>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</si>
  <si>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</si>
  <si>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</si>
  <si>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</si>
  <si>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</si>
  <si>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</si>
  <si>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</si>
  <si>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</si>
  <si>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</si>
  <si>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</si>
  <si>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</si>
  <si>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</si>
  <si>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</si>
  <si>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</si>
  <si>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</si>
  <si>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</si>
  <si>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</si>
  <si>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</si>
  <si>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</si>
  <si>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</si>
  <si>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</si>
  <si>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</si>
  <si>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</si>
  <si>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</si>
  <si>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</si>
  <si>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</si>
  <si>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</si>
  <si>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</si>
  <si>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</si>
  <si>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</si>
  <si>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</si>
  <si>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</si>
  <si>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</si>
  <si>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</si>
  <si>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</si>
  <si>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</si>
  <si>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</si>
  <si>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</si>
  <si>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</si>
  <si>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</si>
  <si>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</si>
  <si>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</si>
  <si>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</si>
  <si>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</si>
  <si>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</si>
  <si>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</si>
  <si>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</si>
  <si>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</si>
  <si>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</si>
  <si>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</si>
  <si>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</si>
  <si>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</si>
  <si>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</si>
  <si>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</si>
  <si>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</si>
  <si>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</si>
  <si>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</si>
  <si>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</si>
  <si>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</si>
  <si>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</si>
  <si>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</si>
  <si>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</si>
  <si>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</si>
  <si>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</si>
  <si>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</si>
  <si>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</si>
  <si>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</si>
  <si>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</si>
  <si>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</si>
  <si>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</si>
  <si>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</si>
  <si>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</si>
  <si>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</si>
  <si>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</si>
  <si>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</si>
  <si>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</si>
  <si>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</si>
  <si>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</si>
  <si>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</si>
  <si>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</si>
  <si>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</si>
  <si>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</si>
  <si>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</si>
  <si>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</si>
  <si>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</si>
  <si>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</si>
  <si>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</si>
  <si>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</si>
  <si>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</si>
  <si>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</si>
  <si>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</si>
  <si>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</si>
  <si>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</si>
  <si>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</si>
  <si>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</si>
  <si>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</si>
  <si>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</si>
  <si>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</si>
  <si>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</si>
  <si>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</si>
  <si>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</si>
  <si>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</si>
  <si>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</si>
  <si>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</si>
  <si>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</si>
  <si>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</si>
  <si>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</si>
  <si>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</si>
  <si>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</si>
  <si>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</si>
  <si>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</si>
  <si>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</si>
  <si>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</si>
  <si>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</si>
  <si>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</si>
  <si>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</si>
  <si>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</si>
  <si>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</si>
  <si>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</si>
  <si>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</si>
  <si>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</si>
  <si>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</si>
  <si>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</si>
  <si>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</si>
  <si>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</si>
  <si>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</si>
  <si>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</si>
  <si>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</si>
  <si>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</si>
  <si>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</si>
  <si>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</si>
  <si>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</si>
  <si>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</si>
  <si>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</si>
  <si>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</si>
  <si>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</si>
  <si>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</si>
  <si>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</si>
  <si>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</si>
  <si>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</si>
  <si>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</si>
  <si>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</si>
  <si>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</si>
  <si>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</si>
  <si>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</si>
  <si>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</si>
  <si>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</si>
  <si>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</si>
  <si>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</si>
  <si>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</si>
  <si>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</si>
  <si>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</si>
  <si>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</si>
  <si>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</si>
  <si>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</si>
  <si>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</si>
  <si>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</si>
  <si>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</si>
  <si>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</si>
  <si>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</si>
  <si>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</si>
  <si>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</si>
  <si>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</si>
  <si>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</si>
  <si>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</si>
  <si>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</si>
  <si>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</si>
  <si>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</si>
  <si>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</si>
  <si>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</si>
  <si>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</si>
  <si>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</si>
  <si>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</si>
  <si>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</si>
  <si>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</si>
  <si>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</si>
  <si>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</si>
  <si>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</si>
  <si>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</si>
  <si>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</si>
  <si>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</si>
  <si>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</si>
  <si>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</si>
  <si>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</si>
  <si>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</si>
  <si>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</si>
  <si>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</si>
  <si>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</si>
  <si>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</si>
  <si>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</si>
  <si>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</si>
  <si>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</si>
  <si>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</si>
  <si>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</si>
  <si>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</si>
  <si>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</si>
  <si>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</si>
  <si>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</si>
  <si>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</si>
  <si>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</si>
  <si>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</si>
  <si>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</si>
  <si>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</si>
  <si>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</si>
  <si>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</si>
  <si>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</si>
  <si>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</si>
  <si>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</si>
  <si>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</si>
  <si>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</si>
  <si>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</si>
  <si>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</si>
  <si>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</si>
  <si>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</si>
  <si>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</si>
  <si>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</si>
  <si>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</si>
  <si>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</si>
  <si>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</si>
  <si>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</si>
  <si>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</si>
  <si>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</si>
  <si>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</si>
  <si>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</si>
  <si>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</si>
  <si>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</si>
  <si>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</si>
  <si>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</si>
  <si>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</si>
  <si>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</si>
  <si>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</si>
  <si>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</si>
  <si>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</si>
  <si>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</si>
  <si>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</si>
  <si>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</si>
  <si>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</si>
  <si>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</si>
  <si>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</si>
  <si>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</si>
  <si>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</si>
  <si>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</si>
  <si>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</si>
  <si>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</si>
  <si>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</si>
  <si>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</si>
  <si>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</si>
  <si>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</si>
  <si>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</si>
  <si>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</si>
  <si>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</si>
  <si>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</si>
  <si>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</si>
  <si>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</si>
  <si>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</si>
  <si>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</si>
  <si>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</si>
  <si>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</si>
  <si>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</si>
  <si>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</si>
  <si>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</si>
  <si>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</si>
  <si>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</si>
  <si>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</si>
  <si>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</si>
  <si>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</si>
  <si>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</si>
  <si>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</si>
  <si>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</si>
  <si>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</si>
  <si>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</si>
  <si>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</si>
  <si>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</si>
  <si>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</si>
  <si>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</si>
  <si>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</si>
  <si>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</si>
  <si>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</si>
  <si>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</si>
  <si>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</si>
  <si>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</si>
  <si>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</si>
  <si>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</si>
  <si>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</si>
  <si>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</si>
  <si>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</si>
  <si>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</si>
  <si>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</si>
  <si>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</si>
  <si>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</si>
  <si>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</si>
  <si>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</si>
  <si>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</si>
  <si>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</si>
  <si>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</si>
  <si>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</si>
  <si>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</si>
  <si>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</si>
  <si>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</si>
  <si>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</si>
  <si>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</si>
  <si>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</si>
  <si>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</si>
  <si>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</si>
  <si>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</si>
  <si>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</si>
  <si>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</si>
  <si>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</si>
  <si>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</si>
  <si>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</si>
  <si>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</si>
  <si>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</si>
  <si>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</si>
  <si>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</si>
  <si>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</si>
  <si>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</si>
  <si>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</si>
  <si>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</si>
  <si>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</si>
  <si>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</si>
  <si>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</si>
  <si>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</si>
  <si>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</si>
  <si>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</si>
  <si>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</si>
  <si>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</si>
  <si>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</si>
  <si>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</si>
  <si>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</si>
  <si>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</si>
  <si>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</si>
  <si>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</si>
  <si>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</si>
  <si>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</si>
  <si>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</si>
  <si>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</si>
  <si>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</si>
  <si>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</si>
  <si>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</si>
  <si>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</si>
  <si>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</si>
  <si>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</si>
  <si>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</si>
  <si>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</si>
  <si>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</si>
  <si>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</si>
  <si>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</si>
  <si>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</si>
  <si>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</si>
  <si>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</si>
  <si>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</si>
  <si>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</si>
  <si>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</si>
  <si>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</si>
  <si>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</si>
  <si>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</si>
  <si>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</si>
  <si>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</si>
  <si>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</si>
  <si>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</si>
  <si>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</si>
  <si>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</si>
  <si>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</si>
  <si>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</si>
  <si>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</si>
  <si>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</si>
  <si>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</si>
  <si>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</si>
  <si>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</si>
  <si>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</si>
  <si>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</si>
  <si>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</si>
  <si>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</si>
  <si>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</si>
  <si>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</si>
  <si>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</si>
  <si>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</si>
  <si>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</si>
  <si>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</si>
  <si>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</si>
  <si>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</si>
  <si>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</si>
  <si>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</si>
  <si>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</si>
  <si>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</si>
  <si>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</si>
  <si>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</si>
  <si>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</si>
  <si>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</si>
  <si>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</si>
  <si>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</si>
  <si>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</si>
  <si>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</si>
  <si>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</si>
  <si>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</si>
  <si>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</si>
  <si>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</si>
  <si>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</si>
  <si>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</si>
  <si>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</si>
  <si>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</si>
  <si>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</si>
  <si>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</si>
  <si>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</si>
  <si>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</si>
  <si>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</si>
  <si>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</si>
  <si>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</si>
  <si>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</si>
  <si>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</si>
  <si>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</si>
  <si>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</si>
  <si>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</si>
  <si>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</si>
  <si>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</si>
  <si>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</si>
  <si>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</si>
  <si>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</si>
  <si>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</si>
  <si>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</si>
  <si>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</si>
  <si>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</si>
  <si>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</si>
  <si>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</si>
  <si>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</si>
  <si>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</si>
  <si>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</si>
  <si>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</si>
  <si>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</si>
  <si>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</si>
  <si>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</si>
  <si>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</si>
  <si>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</si>
  <si>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</si>
  <si>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</si>
  <si>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</si>
  <si>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</si>
  <si>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</si>
  <si>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</si>
  <si>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</si>
  <si>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</si>
  <si>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</si>
  <si>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</si>
  <si>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</si>
  <si>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</si>
  <si>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</si>
  <si>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</si>
  <si>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</si>
  <si>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</si>
  <si>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</si>
  <si>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</si>
  <si>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</si>
  <si>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</si>
  <si>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</si>
  <si>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</si>
  <si>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</si>
  <si>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</si>
  <si>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</si>
  <si>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</si>
  <si>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</si>
  <si>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</si>
  <si>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</si>
  <si>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</si>
  <si>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</si>
  <si>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</si>
  <si>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</si>
  <si>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</si>
  <si>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</si>
  <si>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</si>
  <si>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</si>
  <si>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</si>
  <si>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</si>
  <si>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</si>
  <si>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</si>
  <si>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</si>
  <si>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</si>
  <si>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</si>
  <si>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</si>
  <si>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</si>
  <si>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</si>
  <si>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</si>
  <si>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</si>
  <si>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</si>
  <si>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</si>
  <si>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</si>
  <si>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</si>
  <si>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</si>
  <si>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</si>
  <si>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</si>
  <si>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</si>
  <si>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</si>
  <si>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</si>
  <si>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</si>
  <si>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</si>
  <si>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</si>
  <si>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</si>
  <si>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</si>
  <si>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</si>
  <si>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</si>
  <si>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</si>
  <si>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</si>
  <si>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</si>
  <si>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</si>
  <si>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</si>
  <si>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</si>
  <si>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</si>
  <si>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</si>
  <si>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</si>
  <si>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</si>
  <si>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</si>
  <si>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</si>
  <si>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</si>
  <si>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</si>
  <si>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</si>
  <si>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</si>
  <si>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</si>
  <si>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</si>
  <si>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</si>
  <si>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</si>
  <si>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</si>
  <si>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</si>
  <si>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</si>
  <si>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</si>
  <si>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</si>
  <si>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</si>
  <si>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</si>
  <si>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</si>
  <si>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</si>
  <si>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</si>
  <si>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</si>
  <si>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</si>
  <si>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</si>
  <si>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</si>
  <si>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</si>
  <si>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</si>
  <si>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</si>
  <si>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</si>
  <si>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</si>
  <si>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</si>
  <si>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</si>
  <si>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</si>
  <si>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</si>
  <si>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</si>
  <si>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</si>
  <si>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</si>
  <si>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</si>
  <si>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</si>
  <si>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</si>
  <si>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</si>
  <si>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</si>
  <si>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</si>
  <si>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</si>
  <si>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</si>
  <si>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</si>
  <si>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</si>
  <si>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</si>
  <si>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</si>
  <si>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</si>
  <si>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</si>
  <si>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</si>
  <si>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</si>
  <si>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</si>
  <si>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</si>
  <si>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</si>
  <si>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</si>
  <si>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</si>
  <si>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</si>
  <si>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</si>
  <si>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</si>
  <si>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</si>
  <si>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</si>
  <si>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</si>
  <si>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</si>
  <si>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</si>
  <si>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</si>
  <si>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</si>
  <si>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</si>
  <si>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</si>
  <si>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</si>
  <si>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</si>
  <si>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</si>
  <si>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</si>
  <si>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</si>
  <si>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</si>
  <si>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</si>
  <si>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</si>
  <si>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</si>
  <si>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</si>
  <si>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</si>
  <si>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</si>
  <si>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</si>
  <si>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</si>
  <si>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</si>
  <si>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</si>
  <si>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</si>
  <si>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</si>
  <si>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</si>
  <si>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</si>
  <si>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</si>
  <si>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</si>
  <si>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</si>
  <si>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</si>
  <si>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</si>
  <si>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</si>
  <si>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</si>
  <si>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</si>
  <si>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</si>
  <si>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</si>
  <si>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</si>
  <si>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</si>
  <si>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</si>
  <si>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</si>
  <si>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</si>
  <si>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</si>
  <si>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</si>
  <si>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</si>
  <si>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</si>
  <si>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</si>
  <si>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</si>
  <si>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</si>
  <si>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</si>
  <si>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</si>
  <si>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</si>
  <si>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</si>
  <si>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</si>
  <si>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</si>
  <si>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</si>
  <si>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</si>
  <si>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</si>
  <si>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</si>
  <si>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</si>
  <si>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</si>
  <si>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</si>
  <si>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</si>
  <si>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</si>
  <si>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</si>
  <si>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</si>
  <si>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</si>
  <si>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</si>
  <si>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</si>
  <si>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</si>
  <si>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</si>
  <si>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</si>
  <si>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</si>
  <si>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</si>
  <si>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</si>
  <si>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</si>
  <si>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</si>
  <si>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</si>
  <si>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</si>
  <si>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</si>
  <si>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</si>
  <si>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</si>
  <si>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</si>
  <si>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</si>
  <si>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</si>
  <si>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</si>
  <si>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</si>
  <si>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</si>
  <si>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</si>
  <si>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</si>
  <si>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</si>
  <si>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</si>
  <si>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</si>
  <si>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</si>
  <si>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</si>
  <si>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</si>
  <si>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</si>
  <si>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</si>
  <si>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</si>
  <si>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</si>
  <si>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</si>
  <si>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</si>
  <si>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</si>
  <si>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</si>
  <si>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</si>
  <si>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</si>
  <si>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</si>
  <si>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</si>
  <si>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</si>
  <si>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</si>
  <si>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</si>
  <si>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</si>
  <si>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</si>
  <si>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</si>
  <si>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</si>
  <si>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</si>
  <si>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</si>
  <si>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</si>
  <si>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</si>
  <si>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</si>
  <si>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</si>
  <si>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</si>
  <si>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</si>
  <si>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</si>
  <si>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</si>
  <si>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</si>
  <si>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</si>
  <si>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</si>
  <si>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</si>
  <si>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</si>
  <si>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</si>
  <si>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</si>
  <si>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</si>
  <si>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</si>
  <si>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</si>
  <si>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</si>
  <si>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</si>
  <si>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</si>
  <si>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</si>
  <si>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</si>
  <si>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</si>
  <si>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</si>
  <si>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</si>
  <si>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</si>
  <si>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</si>
  <si>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</si>
  <si>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</si>
  <si>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</si>
  <si>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</si>
  <si>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</si>
  <si>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</si>
  <si>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</si>
  <si>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</si>
  <si>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</si>
  <si>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</si>
  <si>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</si>
  <si>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</si>
  <si>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</si>
  <si>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</si>
  <si>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</si>
  <si>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</si>
  <si>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</si>
  <si>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</si>
  <si>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</si>
  <si>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</si>
  <si>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</si>
  <si>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</si>
  <si>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</si>
  <si>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</si>
  <si>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</si>
  <si>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</si>
  <si>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</si>
  <si>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</si>
  <si>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</si>
  <si>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</si>
  <si>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</si>
  <si>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</si>
  <si>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</si>
  <si>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</si>
  <si>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</si>
  <si>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</si>
  <si>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</si>
  <si>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</si>
  <si>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</si>
  <si>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</si>
  <si>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</si>
  <si>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</si>
  <si>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</si>
  <si>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</si>
  <si>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</si>
  <si>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</si>
  <si>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</si>
  <si>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</si>
  <si>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</si>
  <si>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</si>
  <si>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</si>
  <si>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</si>
  <si>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</si>
  <si>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</si>
  <si>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</si>
  <si>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</si>
  <si>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</si>
  <si>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</si>
  <si>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</si>
  <si>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</si>
  <si>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</si>
  <si>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</si>
  <si>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</si>
  <si>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</si>
  <si>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</si>
  <si>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</si>
  <si>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</si>
  <si>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</si>
  <si>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</si>
  <si>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</si>
  <si>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</si>
  <si>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</si>
  <si>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</si>
  <si>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</si>
  <si>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</si>
  <si>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</si>
  <si>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</si>
  <si>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</si>
  <si>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</si>
  <si>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</si>
  <si>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</si>
  <si>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</si>
  <si>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</si>
  <si>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</si>
  <si>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</si>
  <si>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</si>
  <si>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</si>
  <si>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</si>
  <si>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</si>
  <si>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</si>
  <si>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</si>
  <si>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</si>
  <si>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</si>
  <si>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</si>
  <si>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</si>
  <si>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</si>
  <si>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</si>
  <si>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</si>
  <si>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</si>
  <si>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</si>
  <si>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</si>
  <si>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</si>
  <si>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</si>
  <si>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</si>
  <si>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</si>
  <si>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</si>
  <si>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</si>
  <si>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</si>
  <si>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</si>
  <si>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</si>
  <si>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</si>
  <si>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</si>
  <si>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</si>
  <si>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</si>
  <si>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</si>
  <si>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</si>
  <si>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</si>
  <si>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</si>
  <si>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</si>
  <si>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</si>
  <si>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</si>
  <si>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</si>
  <si>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</si>
  <si>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</si>
  <si>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</si>
  <si>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</si>
  <si>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</si>
  <si>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</si>
  <si>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</si>
  <si>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</si>
  <si>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</si>
  <si>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</si>
  <si>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</si>
  <si>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</si>
  <si>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</si>
  <si>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</si>
  <si>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</si>
  <si>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</si>
  <si>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</si>
  <si>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</si>
  <si>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</si>
  <si>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</si>
  <si>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</si>
  <si>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</si>
  <si>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</si>
  <si>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</si>
  <si>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</si>
  <si>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</si>
  <si>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</si>
  <si>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</si>
  <si>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</si>
  <si>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</si>
  <si>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</si>
  <si>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</si>
  <si>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</si>
  <si>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</si>
  <si>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</si>
  <si>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</si>
  <si>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</si>
  <si>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</si>
  <si>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</si>
  <si>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</si>
  <si>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</si>
  <si>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</si>
  <si>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</si>
  <si>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</si>
  <si>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</si>
  <si>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</si>
  <si>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</si>
  <si>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</si>
  <si>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</si>
  <si>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</si>
  <si>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</si>
  <si>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</si>
  <si>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</si>
  <si>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</si>
  <si>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</si>
  <si>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</si>
  <si>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</si>
  <si>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</si>
  <si>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</si>
  <si>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</si>
  <si>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</si>
  <si>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</si>
  <si>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</si>
  <si>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</si>
  <si>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</si>
  <si>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</si>
  <si>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</si>
  <si>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</si>
  <si>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</si>
  <si>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</si>
  <si>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</si>
  <si>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</si>
  <si>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</si>
  <si>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</si>
  <si>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</si>
  <si>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</si>
  <si>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</si>
  <si>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</si>
  <si>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</si>
  <si>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</si>
  <si>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</si>
  <si>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</si>
  <si>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</si>
  <si>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</si>
  <si>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</si>
  <si>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</si>
  <si>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</si>
  <si>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</si>
  <si>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</si>
  <si>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</si>
  <si>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</si>
  <si>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</si>
  <si>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</si>
  <si>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</si>
  <si>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</si>
  <si>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</si>
  <si>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</si>
  <si>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</si>
  <si>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</si>
  <si>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</si>
  <si>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</si>
  <si>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</si>
  <si>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</si>
  <si>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</si>
  <si>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</si>
  <si>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</si>
  <si>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</si>
  <si>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</si>
  <si>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</si>
  <si>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</si>
  <si>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</si>
  <si>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</si>
  <si>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</si>
  <si>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</si>
  <si>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</si>
  <si>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</si>
  <si>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</si>
  <si>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</si>
  <si>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</si>
  <si>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</si>
  <si>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</si>
  <si>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</si>
  <si>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</si>
  <si>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</si>
  <si>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</si>
  <si>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</si>
  <si>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</si>
  <si>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</si>
  <si>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</si>
  <si>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</si>
  <si>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</si>
  <si>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</si>
  <si>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</si>
  <si>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</si>
  <si>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</si>
  <si>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</si>
  <si>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</si>
  <si>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</si>
  <si>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</si>
  <si>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</si>
  <si>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</si>
  <si>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</si>
  <si>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</si>
  <si>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</si>
  <si>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</si>
  <si>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</si>
  <si>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</si>
  <si>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</si>
  <si>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</si>
  <si>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</si>
  <si>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</si>
  <si>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</si>
  <si>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</si>
  <si>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</si>
  <si>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</si>
  <si>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</si>
  <si>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</si>
  <si>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</si>
  <si>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</si>
  <si>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</si>
  <si>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</si>
  <si>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</si>
  <si>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</si>
  <si>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</si>
  <si>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</si>
  <si>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</si>
  <si>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</si>
  <si>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</si>
  <si>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</si>
  <si>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</si>
  <si>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</si>
  <si>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</si>
  <si>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</si>
  <si>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</si>
  <si>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</si>
  <si>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</si>
  <si>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</si>
  <si>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</si>
  <si>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</si>
  <si>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</si>
  <si>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</si>
  <si>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</si>
  <si>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</si>
  <si>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</si>
  <si>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</si>
  <si>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</si>
  <si>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</si>
  <si>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</si>
  <si>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</si>
  <si>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</si>
  <si>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</si>
  <si>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</si>
  <si>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</si>
  <si>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</si>
  <si>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</si>
  <si>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</si>
  <si>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</si>
  <si>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</si>
  <si>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</si>
  <si>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</si>
  <si>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</si>
  <si>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</si>
  <si>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</si>
  <si>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</si>
  <si>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</si>
  <si>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</si>
  <si>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</si>
  <si>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</si>
  <si>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</si>
  <si>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</si>
  <si>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</si>
  <si>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</si>
  <si>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</si>
  <si>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</si>
  <si>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</si>
  <si>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</si>
  <si>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</si>
  <si>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</si>
  <si>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</si>
  <si>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</si>
  <si>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</si>
  <si>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</si>
  <si>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</si>
  <si>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</si>
  <si>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</si>
  <si>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</si>
  <si>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</si>
  <si>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</si>
  <si>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</si>
  <si>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</si>
  <si>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</si>
  <si>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</si>
  <si>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</si>
  <si>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</si>
  <si>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</si>
  <si>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</si>
  <si>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</si>
  <si>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</si>
  <si>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</si>
  <si>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</si>
  <si>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</si>
  <si>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</si>
  <si>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</si>
  <si>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</si>
  <si>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</si>
  <si>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</si>
  <si>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</si>
  <si>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</si>
  <si>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</si>
  <si>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</si>
  <si>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</si>
  <si>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</si>
  <si>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</si>
  <si>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</si>
  <si>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</si>
  <si>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</si>
  <si>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</si>
  <si>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</si>
  <si>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</si>
  <si>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</si>
  <si>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</si>
  <si>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</si>
  <si>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</si>
  <si>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</si>
  <si>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</si>
  <si>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</si>
  <si>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</si>
  <si>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</si>
  <si>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</si>
  <si>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</si>
  <si>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</si>
  <si>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</si>
  <si>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</si>
  <si>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</si>
  <si>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</si>
  <si>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</si>
  <si>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</si>
  <si>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</si>
  <si>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</si>
  <si>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</si>
  <si>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</si>
  <si>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</si>
  <si>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</si>
  <si>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</si>
  <si>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</si>
  <si>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</si>
  <si>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</si>
  <si>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</si>
  <si>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</si>
  <si>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</si>
  <si>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</si>
  <si>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</si>
  <si>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</si>
  <si>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</si>
  <si>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</si>
  <si>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</si>
  <si>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</si>
  <si>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</si>
  <si>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</si>
  <si>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</si>
  <si>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</si>
  <si>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</si>
  <si>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</si>
  <si>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</si>
  <si>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</si>
  <si>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</si>
  <si>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</si>
  <si>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</si>
  <si>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</si>
  <si>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</si>
  <si>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</si>
  <si>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</si>
  <si>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</si>
  <si>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</si>
  <si>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</si>
  <si>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</si>
  <si>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</si>
  <si>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</si>
  <si>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</si>
  <si>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</si>
  <si>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</si>
  <si>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</si>
  <si>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</si>
  <si>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</si>
  <si>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</si>
  <si>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</si>
  <si>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</si>
  <si>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</si>
  <si>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</si>
  <si>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</si>
  <si>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</si>
  <si>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</si>
  <si>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</si>
  <si>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</si>
  <si>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</si>
  <si>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</si>
  <si>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</si>
  <si>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</si>
  <si>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</si>
  <si>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</si>
  <si>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</si>
  <si>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</si>
  <si>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</si>
  <si>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</si>
  <si>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</si>
  <si>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</si>
  <si>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</si>
  <si>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</si>
  <si>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</si>
  <si>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</si>
  <si>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</si>
  <si>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</si>
  <si>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</si>
  <si>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</si>
  <si>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</si>
  <si>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</si>
  <si>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</si>
  <si>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</si>
  <si>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</si>
  <si>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</si>
  <si>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</si>
  <si>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</si>
  <si>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</si>
  <si>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</si>
  <si>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</si>
  <si>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</si>
  <si>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</si>
  <si>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</si>
  <si>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</si>
  <si>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</si>
  <si>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</si>
  <si>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</si>
  <si>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</si>
  <si>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</si>
  <si>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</si>
  <si>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</si>
  <si>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</si>
  <si>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</si>
  <si>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</si>
  <si>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</si>
  <si>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</si>
  <si>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</si>
  <si>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</si>
  <si>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</si>
  <si>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</si>
  <si>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</si>
  <si>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</si>
  <si>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</si>
  <si>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</si>
  <si>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</si>
  <si>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</si>
  <si>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</si>
  <si>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</si>
  <si>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</si>
  <si>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</si>
  <si>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</si>
  <si>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</si>
  <si>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</si>
  <si>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</si>
  <si>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</si>
  <si>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</si>
  <si>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</si>
  <si>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</si>
  <si>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</si>
  <si>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</si>
  <si>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</si>
  <si>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</si>
  <si>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</si>
  <si>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</si>
  <si>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</si>
  <si>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</si>
  <si>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</si>
  <si>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</si>
  <si>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</si>
  <si>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</si>
  <si>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</si>
  <si>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</si>
  <si>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</si>
  <si>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</si>
  <si>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</si>
  <si>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</si>
  <si>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</si>
  <si>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</si>
  <si>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</si>
  <si>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</si>
  <si>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</si>
  <si>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</si>
  <si>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</si>
  <si>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</si>
  <si>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</si>
  <si>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</si>
  <si>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</si>
  <si>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</si>
  <si>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</si>
  <si>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</si>
  <si>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</si>
  <si>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</si>
  <si>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</si>
  <si>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</si>
  <si>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</si>
  <si>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</si>
  <si>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</si>
  <si>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</si>
  <si>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</si>
  <si>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</si>
  <si>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</si>
  <si>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</si>
  <si>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</si>
  <si>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</si>
  <si>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</si>
  <si>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</si>
  <si>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</si>
  <si>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</si>
  <si>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</si>
  <si>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</si>
  <si>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</si>
  <si>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</si>
  <si>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</si>
  <si>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</si>
  <si>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</si>
  <si>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</si>
  <si>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</si>
  <si>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</si>
  <si>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</si>
  <si>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</si>
  <si>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</si>
  <si>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</si>
  <si>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</si>
  <si>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</si>
  <si>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</si>
  <si>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</si>
  <si>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</si>
  <si>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</si>
  <si>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</si>
  <si>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</si>
  <si>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</si>
  <si>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</si>
  <si>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</si>
  <si>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</si>
  <si>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</si>
  <si>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</si>
  <si>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</si>
  <si>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</si>
  <si>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</si>
  <si>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</si>
  <si>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</si>
  <si>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</si>
  <si>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</si>
  <si>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</si>
  <si>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</si>
  <si>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</si>
  <si>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</si>
  <si>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</si>
  <si>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</si>
  <si>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</si>
  <si>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</si>
  <si>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</si>
  <si>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</si>
  <si>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</si>
  <si>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</si>
  <si>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</si>
  <si>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</si>
  <si>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</si>
  <si>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</si>
  <si>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</si>
  <si>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</si>
  <si>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</si>
  <si>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</si>
  <si>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</si>
  <si>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</si>
  <si>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</si>
  <si>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</si>
  <si>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</si>
  <si>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</si>
  <si>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</si>
  <si>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</si>
  <si>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</si>
  <si>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</si>
  <si>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</si>
  <si>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</si>
  <si>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</si>
  <si>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</si>
  <si>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</si>
  <si>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</si>
  <si>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</si>
  <si>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</si>
  <si>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</si>
  <si>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</si>
  <si>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</si>
  <si>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</si>
  <si>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</si>
  <si>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</si>
  <si>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</si>
  <si>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</si>
  <si>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</si>
  <si>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</si>
  <si>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</si>
  <si>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</si>
  <si>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</si>
  <si>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</si>
  <si>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</si>
  <si>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</si>
  <si>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</si>
  <si>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</si>
  <si>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</si>
  <si>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</si>
  <si>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</si>
  <si>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</si>
  <si>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</si>
  <si>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</si>
  <si>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</si>
  <si>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</si>
  <si>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</si>
  <si>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</si>
  <si>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</si>
  <si>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</si>
  <si>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</si>
  <si>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</si>
  <si>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</si>
  <si>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</si>
  <si>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</si>
  <si>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</si>
  <si>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</si>
  <si>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</si>
  <si>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</si>
  <si>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</si>
  <si>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</si>
  <si>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</si>
  <si>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</si>
  <si>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</si>
  <si>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</si>
  <si>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</si>
  <si>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</si>
  <si>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</si>
  <si>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</si>
  <si>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</si>
  <si>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</si>
  <si>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</si>
  <si>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</si>
  <si>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</si>
  <si>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</si>
  <si>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</si>
  <si>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</si>
  <si>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</si>
  <si>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</si>
  <si>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</si>
  <si>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</si>
  <si>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</si>
  <si>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</si>
  <si>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</si>
  <si>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</si>
  <si>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</si>
  <si>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</si>
  <si>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</si>
  <si>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</si>
  <si>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</si>
  <si>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</si>
  <si>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</si>
  <si>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</si>
  <si>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</si>
  <si>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</si>
  <si>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</si>
  <si>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</si>
  <si>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</si>
  <si>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</si>
  <si>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</si>
  <si>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</si>
  <si>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</si>
  <si>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</si>
  <si>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</si>
  <si>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</si>
  <si>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</si>
  <si>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</si>
  <si>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</si>
  <si>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</si>
  <si>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</si>
  <si>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</si>
  <si>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</si>
  <si>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</si>
  <si>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</si>
  <si>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</si>
  <si>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</si>
  <si>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</si>
  <si>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</si>
  <si>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</si>
  <si>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</si>
  <si>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</si>
  <si>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</si>
  <si>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</si>
  <si>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</si>
  <si>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</si>
  <si>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</si>
  <si>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</si>
  <si>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</si>
  <si>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</si>
  <si>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</si>
  <si>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</si>
  <si>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</si>
  <si>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</si>
  <si>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</si>
  <si>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</si>
  <si>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</si>
  <si>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</si>
  <si>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</si>
  <si>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</si>
  <si>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</si>
  <si>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</si>
  <si>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</si>
  <si>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</si>
  <si>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</si>
  <si>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</si>
  <si>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</si>
  <si>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</si>
  <si>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</si>
  <si>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</si>
  <si>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</si>
  <si>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</si>
  <si>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</si>
  <si>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</si>
  <si>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</si>
  <si>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</si>
  <si>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</si>
  <si>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</si>
  <si>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</si>
  <si>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</si>
  <si>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</si>
  <si>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</si>
  <si>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</si>
  <si>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</si>
  <si>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</si>
  <si>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</si>
  <si>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</si>
  <si>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</si>
  <si>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</si>
  <si>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</si>
  <si>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</si>
  <si>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</si>
  <si>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</si>
  <si>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</si>
  <si>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</si>
  <si>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</si>
  <si>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</si>
  <si>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</si>
  <si>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</si>
  <si>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</si>
  <si>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</si>
  <si>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</si>
  <si>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</si>
  <si>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</si>
  <si>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</si>
  <si>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</si>
  <si>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</si>
  <si>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</si>
  <si>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</si>
  <si>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</si>
  <si>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</si>
  <si>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</si>
  <si>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</si>
  <si>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</si>
  <si>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</si>
  <si>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</si>
  <si>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</si>
  <si>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</si>
  <si>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</si>
  <si>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</si>
  <si>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</si>
  <si>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</si>
  <si>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</si>
  <si>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</si>
  <si>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</si>
  <si>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</si>
  <si>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</si>
  <si>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</si>
  <si>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</si>
  <si>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</si>
  <si>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</si>
  <si>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</si>
  <si>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</si>
  <si>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</si>
  <si>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</si>
  <si>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</si>
  <si>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</si>
  <si>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</si>
  <si>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</si>
  <si>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</si>
  <si>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</si>
  <si>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</si>
  <si>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</si>
  <si>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</si>
  <si>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</si>
  <si>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</si>
  <si>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</si>
  <si>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</si>
  <si>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</si>
  <si>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</si>
  <si>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</si>
  <si>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</si>
  <si>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</si>
  <si>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</si>
  <si>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</si>
  <si>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</si>
  <si>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</si>
  <si>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</si>
  <si>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</si>
  <si>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</si>
  <si>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</si>
  <si>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</si>
  <si>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</si>
  <si>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</si>
  <si>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</si>
  <si>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</si>
  <si>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</si>
  <si>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</si>
  <si>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</si>
  <si>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</si>
  <si>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</si>
  <si>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</si>
  <si>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</si>
  <si>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</si>
  <si>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</si>
  <si>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</si>
  <si>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</si>
  <si>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</si>
  <si>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</si>
  <si>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</si>
  <si>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</si>
  <si>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</si>
  <si>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</si>
  <si>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</si>
  <si>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</si>
  <si>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</si>
  <si>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</si>
  <si>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</si>
  <si>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</si>
  <si>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</si>
  <si>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</si>
  <si>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</si>
  <si>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</si>
  <si>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</si>
  <si>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</si>
  <si>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</si>
  <si>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</si>
  <si>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</si>
  <si>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</si>
  <si>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</si>
  <si>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</si>
  <si>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</si>
  <si>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</si>
  <si>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</si>
  <si>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</si>
  <si>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</si>
  <si>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</si>
  <si>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</si>
  <si>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</si>
  <si>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</si>
  <si>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</si>
  <si>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</si>
  <si>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</si>
  <si>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</si>
  <si>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</si>
  <si>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</si>
  <si>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</si>
  <si>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</si>
  <si>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</si>
  <si>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</si>
  <si>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</si>
  <si>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</si>
  <si>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</si>
  <si>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</si>
  <si>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</si>
  <si>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</si>
  <si>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</si>
  <si>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</si>
  <si>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</si>
  <si>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</si>
  <si>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</si>
  <si>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</si>
  <si>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</si>
  <si>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</si>
  <si>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</si>
  <si>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</si>
  <si>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</si>
  <si>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</si>
  <si>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</si>
  <si>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</si>
  <si>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</si>
  <si>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</si>
  <si>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</si>
  <si>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</si>
  <si>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</si>
  <si>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</si>
  <si>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</si>
  <si>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</si>
  <si>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</si>
  <si>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</si>
  <si>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</si>
  <si>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</si>
  <si>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</si>
  <si>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</si>
  <si>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</si>
  <si>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</si>
  <si>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</si>
  <si>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</si>
  <si>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</si>
  <si>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</si>
  <si>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</si>
  <si>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</si>
  <si>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</si>
  <si>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</si>
  <si>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</si>
  <si>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</si>
  <si>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</si>
  <si>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</si>
  <si>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</si>
  <si>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</si>
  <si>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</si>
  <si>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</si>
  <si>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</si>
  <si>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</si>
  <si>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</si>
  <si>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</si>
  <si>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</si>
  <si>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</si>
  <si>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</si>
  <si>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</si>
  <si>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</si>
  <si>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</si>
  <si>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</si>
  <si>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</si>
  <si>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</si>
  <si>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</si>
  <si>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</si>
  <si>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</si>
  <si>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</si>
  <si>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</si>
  <si>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</si>
  <si>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</si>
  <si>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</si>
  <si>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</si>
  <si>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</si>
  <si>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</si>
  <si>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</si>
  <si>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</si>
  <si>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</si>
  <si>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</si>
  <si>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</si>
  <si>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</si>
  <si>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</si>
  <si>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</si>
  <si>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</si>
  <si>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</si>
  <si>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</si>
  <si>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</si>
  <si>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</si>
  <si>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</si>
  <si>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</si>
  <si>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</si>
  <si>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</si>
  <si>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</si>
  <si>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</si>
  <si>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</si>
  <si>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</si>
  <si>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</si>
  <si>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</si>
  <si>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</si>
  <si>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</si>
  <si>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</si>
  <si>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</si>
  <si>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</si>
  <si>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</si>
  <si>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</si>
  <si>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</si>
  <si>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</si>
  <si>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</si>
  <si>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</si>
  <si>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</si>
  <si>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</si>
  <si>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</si>
  <si>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</si>
  <si>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</si>
  <si>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</si>
  <si>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</si>
  <si>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</si>
  <si>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</si>
  <si>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</si>
  <si>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</si>
  <si>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</si>
  <si>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</si>
  <si>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</si>
  <si>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</si>
  <si>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</si>
  <si>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</si>
  <si>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</si>
  <si>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</si>
  <si>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</si>
  <si>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</si>
  <si>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</si>
  <si>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</si>
  <si>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</si>
  <si>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</si>
  <si>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</si>
  <si>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</si>
  <si>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</si>
  <si>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</si>
  <si>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</si>
  <si>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</si>
  <si>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</si>
  <si>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</si>
  <si>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</si>
  <si>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</si>
  <si>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</si>
  <si>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</si>
  <si>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</si>
  <si>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</si>
  <si>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</si>
  <si>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</si>
  <si>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</si>
  <si>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</si>
  <si>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</si>
  <si>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</si>
  <si>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</si>
  <si>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</si>
  <si>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</si>
  <si>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</si>
  <si>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</si>
  <si>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</si>
  <si>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</si>
  <si>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</si>
  <si>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</si>
  <si>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</si>
  <si>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</si>
  <si>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</si>
  <si>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</si>
  <si>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</si>
  <si>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</si>
  <si>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</si>
  <si>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</si>
  <si>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</si>
  <si>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</si>
  <si>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</si>
  <si>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</si>
  <si>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</si>
  <si>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</si>
  <si>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</si>
  <si>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</si>
  <si>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</si>
  <si>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</si>
  <si>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</si>
  <si>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</si>
  <si>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</si>
  <si>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</si>
  <si>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</si>
  <si>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</si>
  <si>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</si>
  <si>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</si>
  <si>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</si>
  <si>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</si>
  <si>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</si>
  <si>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</si>
  <si>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</si>
  <si>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</si>
  <si>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</si>
  <si>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</si>
  <si>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</si>
  <si>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</si>
  <si>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</si>
  <si>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</si>
  <si>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</si>
  <si>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</si>
  <si>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</si>
  <si>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</si>
  <si>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</si>
  <si>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</si>
  <si>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</si>
  <si>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</si>
  <si>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</si>
  <si>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</si>
  <si>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</si>
  <si>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</si>
  <si>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</si>
  <si>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</si>
  <si>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</si>
  <si>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</si>
  <si>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</si>
  <si>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</si>
  <si>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</si>
  <si>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</si>
  <si>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</si>
  <si>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</si>
  <si>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</si>
  <si>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</si>
  <si>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</si>
  <si>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</si>
  <si>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</si>
  <si>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</si>
  <si>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</si>
  <si>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</si>
  <si>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</si>
  <si>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</si>
  <si>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</si>
  <si>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</si>
  <si>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</si>
  <si>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</si>
  <si>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</si>
  <si>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</si>
  <si>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</si>
  <si>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</si>
  <si>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</si>
  <si>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</si>
  <si>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</si>
  <si>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</si>
  <si>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</si>
  <si>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</si>
  <si>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</si>
  <si>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</si>
  <si>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</si>
  <si>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</si>
  <si>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</si>
  <si>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</si>
  <si>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</si>
  <si>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</si>
  <si>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</si>
  <si>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</si>
  <si>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</si>
  <si>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</si>
  <si>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</si>
  <si>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</si>
  <si>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</si>
  <si>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</si>
  <si>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</si>
  <si>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</si>
  <si>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</si>
  <si>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</si>
  <si>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</si>
  <si>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</si>
  <si>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</si>
  <si>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</si>
  <si>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</si>
  <si>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</si>
  <si>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</si>
  <si>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</si>
  <si>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</si>
  <si>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</si>
  <si>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</si>
  <si>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</si>
  <si>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</si>
  <si>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</si>
  <si>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</si>
  <si>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</si>
  <si>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</si>
  <si>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</si>
  <si>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</si>
  <si>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</si>
  <si>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</si>
  <si>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</si>
  <si>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</si>
  <si>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</si>
  <si>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</si>
  <si>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</si>
  <si>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</si>
  <si>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</si>
  <si>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</si>
  <si>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</si>
  <si>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</si>
  <si>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</si>
  <si>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</si>
  <si>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</si>
  <si>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</si>
  <si>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</si>
  <si>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</si>
  <si>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</si>
  <si>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</si>
  <si>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</si>
  <si>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</si>
  <si>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</si>
  <si>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</si>
  <si>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</si>
  <si>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</si>
  <si>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</si>
  <si>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</si>
  <si>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</si>
  <si>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</si>
  <si>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</si>
  <si>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</si>
  <si>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</si>
  <si>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</si>
  <si>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</si>
  <si>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</si>
  <si>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</si>
  <si>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</si>
  <si>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</si>
  <si>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</si>
  <si>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</si>
  <si>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</si>
  <si>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</si>
  <si>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</si>
  <si>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</si>
  <si>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</si>
  <si>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</si>
  <si>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</si>
  <si>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</si>
  <si>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</si>
  <si>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</si>
  <si>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</si>
  <si>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</si>
  <si>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</si>
  <si>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</si>
  <si>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</si>
  <si>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</si>
  <si>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</si>
  <si>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</si>
  <si>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</si>
  <si>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</si>
  <si>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</si>
  <si>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</si>
  <si>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</si>
  <si>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</si>
  <si>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</si>
  <si>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</si>
  <si>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</si>
  <si>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</si>
  <si>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</si>
  <si>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</si>
  <si>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</si>
  <si>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</si>
  <si>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</si>
  <si>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</si>
  <si>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</si>
  <si>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</si>
  <si>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</si>
  <si>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</si>
  <si>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</si>
  <si>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</si>
  <si>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</si>
  <si>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</si>
  <si>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</si>
  <si>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</si>
  <si>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</si>
  <si>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</si>
  <si>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</si>
  <si>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</si>
  <si>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</si>
  <si>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</si>
  <si>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</si>
  <si>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</si>
  <si>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</si>
  <si>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</si>
  <si>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</si>
  <si>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</si>
  <si>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</si>
  <si>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</si>
  <si>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</si>
  <si>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</si>
  <si>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</si>
  <si>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</si>
  <si>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</si>
  <si>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</si>
  <si>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</si>
  <si>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</si>
  <si>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</si>
  <si>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</si>
  <si>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</si>
  <si>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</si>
  <si>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</si>
  <si>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</si>
  <si>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</si>
  <si>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</si>
  <si>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</si>
  <si>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</si>
  <si>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</si>
  <si>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</si>
  <si>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</si>
  <si>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</si>
  <si>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</si>
  <si>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</si>
  <si>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</si>
  <si>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</si>
  <si>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</si>
  <si>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</si>
  <si>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</si>
  <si>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</si>
  <si>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</si>
  <si>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</si>
  <si>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</si>
  <si>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</si>
  <si>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</si>
  <si>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</si>
  <si>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</si>
  <si>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</si>
  <si>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</si>
  <si>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</si>
  <si>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</si>
  <si>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</si>
  <si>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</si>
  <si>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</si>
  <si>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</si>
  <si>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</si>
  <si>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</si>
  <si>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</si>
  <si>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</si>
  <si>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</si>
  <si>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</si>
  <si>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</si>
  <si>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</si>
  <si>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</si>
  <si>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</si>
  <si>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</si>
  <si>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</si>
  <si>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</si>
  <si>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</si>
  <si>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</si>
  <si>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</si>
  <si>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</si>
  <si>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</si>
  <si>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</si>
  <si>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</si>
  <si>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</si>
  <si>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</si>
  <si>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</si>
  <si>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</si>
  <si>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</si>
  <si>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</si>
  <si>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</si>
  <si>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</si>
  <si>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</si>
  <si>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</si>
  <si>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</si>
  <si>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</si>
  <si>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</si>
  <si>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</si>
  <si>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</si>
  <si>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</si>
  <si>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</si>
  <si>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</si>
  <si>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</si>
  <si>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</si>
  <si>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</si>
  <si>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</si>
  <si>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</si>
  <si>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</si>
  <si>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</si>
  <si>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</si>
  <si>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</si>
  <si>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</si>
  <si>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</si>
  <si>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</si>
  <si>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</si>
  <si>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</si>
  <si>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</si>
  <si>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</si>
  <si>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</si>
  <si>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</si>
  <si>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</si>
  <si>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</si>
  <si>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</si>
  <si>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</si>
  <si>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</si>
  <si>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</si>
  <si>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</si>
  <si>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</si>
  <si>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</si>
  <si>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</si>
  <si>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</si>
  <si>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</si>
  <si>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</si>
  <si>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</si>
  <si>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</si>
  <si>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</si>
  <si>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</si>
  <si>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</si>
  <si>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</si>
  <si>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</si>
  <si>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</si>
  <si>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</si>
  <si>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</si>
  <si>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</si>
  <si>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</si>
  <si>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</si>
  <si>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</si>
  <si>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</si>
  <si>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</si>
  <si>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</si>
  <si>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</si>
  <si>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</si>
  <si>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</si>
  <si>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</si>
  <si>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</si>
  <si>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</si>
  <si>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</si>
  <si>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</si>
  <si>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</si>
  <si>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</si>
  <si>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</si>
  <si>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</si>
  <si>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</si>
  <si>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</si>
  <si>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</si>
  <si>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</si>
  <si>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</si>
  <si>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</si>
  <si>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</si>
  <si>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</si>
  <si>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</si>
  <si>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</si>
  <si>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</si>
  <si>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</si>
  <si>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</si>
  <si>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</si>
  <si>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</si>
  <si>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</si>
  <si>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</si>
  <si>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</si>
  <si>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</si>
  <si>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</si>
  <si>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</si>
  <si>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</si>
  <si>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</si>
  <si>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</si>
  <si>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</si>
  <si>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</si>
  <si>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</si>
  <si>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</si>
  <si>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</si>
  <si>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</si>
  <si>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</si>
  <si>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</si>
  <si>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</si>
  <si>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</si>
  <si>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</si>
  <si>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</si>
  <si>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</si>
  <si>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</si>
  <si>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</si>
  <si>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</si>
  <si>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</si>
  <si>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</si>
  <si>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</si>
  <si>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</si>
  <si>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</si>
  <si>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</si>
  <si>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</si>
  <si>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</si>
  <si>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</si>
  <si>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</si>
  <si>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</si>
  <si>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</si>
  <si>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</si>
  <si>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</si>
  <si>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</si>
  <si>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</si>
  <si>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</si>
  <si>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</si>
  <si>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</si>
  <si>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</si>
  <si>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</si>
  <si>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</si>
  <si>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</si>
  <si>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</si>
  <si>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</si>
  <si>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</si>
  <si>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</si>
  <si>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</si>
  <si>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</si>
  <si>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</si>
  <si>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</si>
  <si>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</si>
  <si>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</si>
  <si>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</si>
  <si>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</si>
  <si>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</si>
  <si>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</si>
  <si>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</si>
  <si>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</si>
  <si>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</si>
  <si>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</si>
  <si>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</si>
  <si>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</si>
  <si>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</si>
  <si>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</si>
  <si>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</si>
  <si>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</si>
  <si>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</si>
  <si>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</si>
  <si>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</si>
  <si>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</si>
  <si>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</si>
  <si>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</si>
  <si>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</si>
  <si>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</si>
  <si>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</si>
  <si>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</si>
  <si>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</si>
  <si>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</si>
  <si>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</si>
  <si>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</si>
  <si>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</si>
  <si>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</si>
  <si>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</si>
  <si>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</si>
  <si>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</si>
  <si>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</si>
  <si>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</si>
  <si>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</si>
  <si>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</si>
  <si>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</si>
  <si>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</si>
  <si>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</si>
  <si>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</si>
  <si>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</si>
  <si>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</si>
  <si>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</si>
  <si>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</si>
  <si>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</si>
  <si>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</si>
  <si>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</si>
  <si>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</si>
  <si>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</si>
  <si>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</si>
  <si>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</si>
  <si>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</si>
  <si>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</si>
  <si>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</si>
  <si>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</si>
  <si>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</si>
  <si>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</si>
  <si>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</si>
  <si>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</si>
  <si>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</si>
  <si>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</si>
  <si>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</si>
  <si>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</si>
  <si>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</si>
  <si>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</si>
  <si>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</si>
  <si>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</si>
  <si>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</si>
  <si>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</si>
  <si>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</si>
  <si>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</si>
  <si>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</si>
  <si>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</si>
  <si>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</si>
  <si>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</si>
  <si>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</si>
  <si>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</si>
  <si>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</si>
  <si>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</si>
  <si>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</si>
  <si>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</si>
  <si>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</si>
  <si>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</si>
  <si>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</si>
  <si>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</si>
  <si>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</si>
  <si>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</si>
  <si>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</si>
  <si>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</si>
  <si>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</si>
  <si>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</si>
  <si>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</si>
  <si>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</si>
  <si>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</si>
  <si>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</si>
  <si>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</si>
  <si>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</si>
  <si>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</si>
  <si>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</si>
  <si>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</si>
  <si>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</si>
  <si>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</si>
  <si>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</si>
  <si>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</si>
  <si>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</si>
  <si>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</si>
  <si>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</si>
  <si>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</si>
  <si>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</si>
  <si>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</si>
  <si>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</si>
  <si>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</si>
  <si>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</si>
  <si>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</si>
  <si>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</si>
  <si>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</si>
  <si>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</si>
  <si>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</si>
  <si>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</si>
  <si>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</si>
  <si>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</si>
  <si>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</si>
  <si>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</si>
  <si>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</si>
  <si>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</si>
  <si>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</si>
  <si>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</si>
  <si>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</si>
  <si>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</si>
  <si>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</si>
  <si>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</si>
  <si>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</si>
  <si>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</si>
  <si>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</si>
  <si>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</si>
  <si>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</si>
  <si>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</si>
  <si>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</si>
  <si>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</si>
  <si>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</si>
  <si>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</si>
  <si>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</si>
  <si>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</si>
  <si>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</si>
  <si>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</si>
  <si>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</si>
  <si>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</si>
  <si>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</si>
  <si>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</si>
  <si>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</si>
  <si>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</si>
  <si>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</si>
  <si>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</si>
  <si>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</si>
  <si>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</si>
  <si>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</si>
  <si>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</si>
  <si>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</si>
  <si>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</si>
  <si>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</si>
  <si>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</si>
  <si>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</si>
  <si>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</si>
  <si>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</si>
  <si>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</si>
  <si>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</si>
  <si>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</si>
  <si>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</si>
  <si>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</si>
  <si>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</si>
  <si>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</si>
  <si>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</si>
  <si>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</si>
  <si>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</si>
  <si>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</si>
  <si>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</si>
  <si>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</si>
  <si>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</si>
  <si>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</si>
  <si>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</si>
  <si>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</si>
  <si>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</si>
  <si>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</si>
  <si>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</si>
  <si>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</si>
  <si>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</si>
  <si>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</si>
  <si>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</si>
  <si>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</si>
  <si>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</si>
  <si>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</si>
  <si>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</si>
  <si>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</si>
  <si>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</si>
  <si>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</si>
  <si>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</si>
  <si>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</si>
  <si>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</si>
  <si>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</si>
  <si>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</si>
  <si>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</si>
  <si>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</si>
  <si>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</si>
  <si>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</si>
  <si>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</si>
  <si>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</si>
  <si>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</si>
  <si>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</si>
  <si>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</si>
  <si>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</si>
  <si>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</si>
  <si>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</si>
  <si>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</si>
  <si>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</si>
  <si>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</si>
  <si>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</si>
  <si>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</si>
  <si>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</si>
  <si>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</si>
  <si>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</si>
  <si>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</si>
  <si>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</si>
  <si>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</si>
  <si>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</si>
  <si>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</si>
  <si>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</si>
  <si>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</si>
  <si>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</si>
  <si>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</si>
  <si>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</si>
  <si>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</si>
  <si>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</si>
  <si>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</si>
  <si>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</si>
  <si>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</si>
  <si>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</si>
  <si>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</si>
  <si>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</si>
  <si>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</si>
  <si>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</si>
  <si>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</si>
  <si>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</si>
  <si>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</si>
  <si>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</si>
  <si>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</si>
  <si>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</si>
  <si>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</si>
  <si>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</si>
  <si>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</si>
  <si>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</si>
  <si>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</si>
  <si>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</si>
  <si>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</si>
  <si>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</si>
  <si>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</si>
  <si>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</si>
  <si>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</si>
  <si>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</si>
  <si>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</si>
  <si>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</si>
  <si>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</si>
  <si>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</si>
  <si>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</si>
  <si>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</si>
  <si>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</si>
  <si>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</si>
  <si>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</si>
  <si>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</si>
  <si>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</si>
  <si>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</si>
  <si>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</si>
  <si>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</si>
  <si>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</si>
  <si>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</si>
  <si>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</si>
  <si>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</si>
  <si>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</si>
  <si>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</si>
  <si>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</si>
  <si>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</si>
  <si>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</si>
  <si>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</si>
  <si>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</si>
  <si>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</si>
  <si>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</si>
  <si>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</si>
  <si>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</si>
  <si>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</si>
  <si>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</si>
  <si>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</si>
  <si>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</si>
  <si>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</si>
  <si>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</si>
  <si>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</si>
  <si>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</si>
  <si>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</si>
  <si>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</si>
  <si>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</si>
  <si>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</si>
  <si>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</si>
  <si>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</si>
  <si>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</si>
  <si>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</si>
  <si>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</si>
  <si>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</si>
  <si>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</si>
  <si>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</si>
  <si>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</si>
  <si>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</si>
  <si>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</si>
  <si>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</si>
  <si>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</si>
  <si>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</si>
  <si>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</si>
  <si>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</si>
  <si>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</si>
  <si>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</si>
  <si>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</si>
  <si>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</si>
  <si>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</si>
  <si>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</si>
  <si>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</si>
  <si>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</si>
  <si>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</si>
  <si>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</si>
  <si>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</si>
  <si>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</si>
  <si>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</si>
  <si>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</si>
  <si>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</si>
  <si>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</si>
  <si>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</si>
  <si>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</si>
  <si>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</si>
  <si>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</si>
  <si>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</si>
  <si>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</si>
  <si>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</si>
  <si>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</si>
  <si>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</si>
  <si>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</si>
  <si>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</si>
  <si>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</si>
  <si>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</si>
  <si>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</si>
  <si>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</si>
  <si>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</si>
  <si>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</si>
  <si>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</si>
  <si>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</si>
  <si>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</si>
  <si>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</si>
  <si>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</si>
  <si>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</si>
  <si>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</si>
  <si>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</si>
  <si>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</si>
  <si>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</si>
  <si>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</si>
  <si>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</si>
  <si>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</si>
  <si>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</si>
  <si>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</si>
  <si>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</si>
  <si>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</si>
  <si>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</si>
  <si>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</si>
  <si>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</si>
  <si>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</si>
  <si>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</si>
  <si>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</si>
  <si>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</si>
  <si>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</si>
  <si>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</si>
  <si>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</si>
  <si>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</si>
  <si>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</si>
  <si>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</si>
  <si>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</si>
  <si>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</si>
  <si>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</si>
  <si>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</si>
  <si>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</si>
  <si>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</si>
  <si>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</si>
  <si>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</si>
  <si>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</si>
  <si>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</si>
  <si>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</si>
  <si>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</si>
  <si>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</si>
  <si>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</si>
  <si>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</si>
  <si>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</si>
  <si>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</si>
  <si>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</si>
  <si>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</si>
  <si>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</si>
  <si>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</si>
  <si>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</si>
  <si>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</si>
  <si>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</si>
  <si>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</si>
  <si>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</si>
  <si>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</si>
  <si>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</si>
  <si>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</si>
  <si>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</si>
  <si>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</si>
  <si>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</si>
  <si>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</si>
  <si>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</si>
  <si>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</si>
  <si>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</si>
  <si>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</si>
  <si>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</si>
  <si>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</si>
  <si>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</si>
  <si>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</si>
  <si>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</si>
  <si>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</si>
  <si>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</si>
  <si>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</si>
  <si>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</si>
  <si>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</si>
  <si>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</si>
  <si>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</si>
  <si>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</si>
  <si>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</si>
  <si>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</si>
  <si>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</si>
  <si>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</si>
  <si>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</si>
  <si>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</si>
  <si>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</si>
  <si>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</si>
  <si>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</si>
  <si>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</si>
  <si>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</si>
  <si>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</si>
  <si>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</si>
  <si>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</si>
  <si>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</si>
  <si>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</si>
  <si>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</si>
  <si>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</si>
  <si>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</si>
  <si>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</si>
  <si>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</si>
  <si>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</si>
  <si>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</si>
  <si>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</si>
  <si>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</si>
  <si>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</si>
  <si>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</si>
  <si>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</si>
  <si>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</si>
  <si>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</si>
  <si>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</si>
  <si>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</si>
  <si>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</si>
  <si>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</si>
  <si>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</si>
  <si>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</si>
  <si>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</si>
  <si>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</si>
  <si>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</si>
  <si>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</si>
  <si>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</si>
  <si>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</si>
  <si>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</si>
  <si>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</si>
  <si>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</si>
  <si>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</si>
  <si>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</si>
  <si>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</si>
  <si>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</si>
  <si>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</si>
  <si>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</si>
  <si>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</si>
  <si>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</si>
  <si>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</si>
  <si>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</si>
  <si>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</si>
  <si>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</si>
  <si>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</si>
  <si>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</si>
  <si>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</si>
  <si>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</si>
  <si>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</si>
  <si>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</si>
  <si>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</si>
  <si>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</si>
  <si>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</si>
  <si>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</si>
  <si>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</si>
  <si>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</si>
  <si>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</si>
  <si>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</si>
  <si>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</si>
  <si>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</si>
  <si>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</si>
  <si>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</si>
  <si>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</si>
  <si>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</si>
  <si>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</si>
  <si>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</si>
  <si>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</si>
  <si>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</si>
  <si>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</si>
  <si>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</si>
  <si>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</si>
  <si>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</si>
  <si>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</si>
  <si>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</si>
  <si>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</si>
  <si>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</si>
  <si>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</si>
  <si>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</si>
  <si>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</si>
  <si>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</si>
  <si>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</si>
  <si>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</si>
  <si>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</si>
  <si>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</si>
  <si>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</si>
  <si>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</si>
  <si>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</si>
  <si>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</si>
  <si>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</si>
  <si>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</si>
  <si>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</si>
  <si>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</si>
  <si>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</si>
  <si>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</si>
  <si>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</si>
  <si>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</si>
  <si>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</si>
  <si>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</si>
  <si>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</si>
  <si>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</si>
  <si>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</si>
  <si>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</si>
  <si>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</si>
  <si>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</si>
  <si>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</si>
  <si>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</si>
  <si>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</si>
  <si>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</si>
  <si>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</si>
  <si>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</si>
  <si>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</si>
  <si>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</si>
  <si>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</si>
  <si>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</si>
  <si>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</si>
  <si>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</si>
  <si>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</si>
  <si>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</si>
  <si>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</si>
  <si>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</si>
  <si>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</si>
  <si>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</si>
  <si>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</si>
  <si>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</si>
  <si>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</si>
  <si>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</si>
  <si>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</si>
  <si>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</si>
  <si>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</si>
  <si>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</si>
  <si>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</si>
  <si>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</si>
  <si>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</si>
  <si>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</si>
  <si>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</si>
  <si>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</si>
  <si>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</si>
  <si>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</si>
  <si>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</si>
  <si>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</si>
  <si>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</si>
  <si>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</si>
  <si>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</si>
  <si>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</si>
  <si>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</si>
  <si>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</si>
  <si>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</si>
  <si>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</si>
  <si>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</si>
  <si>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</si>
  <si>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</si>
  <si>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</si>
  <si>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</si>
  <si>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</si>
  <si>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</si>
  <si>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</si>
  <si>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</si>
  <si>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</si>
  <si>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</si>
  <si>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</si>
  <si>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</si>
  <si>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</si>
  <si>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</si>
  <si>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</si>
  <si>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</si>
  <si>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</si>
  <si>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</si>
  <si>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</si>
  <si>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</si>
  <si>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</si>
  <si>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</si>
  <si>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</si>
  <si>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</si>
  <si>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</si>
  <si>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</si>
  <si>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</si>
  <si>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</si>
  <si>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</si>
  <si>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</si>
  <si>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</si>
  <si>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</si>
  <si>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</si>
  <si>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</si>
  <si>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</si>
  <si>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</si>
  <si>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</si>
  <si>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</si>
  <si>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</si>
  <si>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</si>
  <si>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</si>
  <si>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</si>
  <si>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</si>
  <si>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</si>
  <si>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</si>
  <si>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</si>
  <si>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</si>
  <si>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</si>
  <si>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</si>
  <si>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</si>
  <si>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</si>
  <si>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</si>
  <si>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</si>
  <si>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</si>
  <si>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</si>
  <si>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</si>
  <si>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</si>
  <si>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</si>
  <si>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</si>
  <si>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</si>
  <si>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</si>
  <si>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</si>
  <si>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</si>
  <si>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</si>
  <si>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</si>
  <si>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</si>
  <si>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</si>
  <si>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</si>
  <si>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</si>
  <si>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</si>
  <si>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</si>
  <si>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</si>
  <si>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</si>
  <si>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</si>
  <si>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</si>
  <si>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</si>
  <si>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</si>
  <si>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</si>
  <si>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</si>
  <si>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</si>
  <si>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</si>
  <si>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</si>
  <si>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</si>
  <si>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</si>
  <si>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</si>
  <si>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</si>
  <si>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</si>
  <si>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</si>
  <si>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</si>
  <si>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</si>
  <si>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</si>
  <si>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</si>
  <si>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</si>
  <si>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</si>
  <si>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</si>
  <si>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</si>
  <si>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</si>
  <si>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</si>
  <si>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</si>
  <si>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</si>
  <si>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</si>
  <si>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</si>
  <si>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</si>
  <si>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</si>
  <si>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</si>
  <si>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</si>
  <si>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</si>
  <si>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</si>
  <si>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</si>
  <si>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</si>
  <si>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</si>
  <si>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</si>
  <si>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</si>
  <si>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</si>
  <si>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</si>
  <si>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</si>
  <si>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</si>
  <si>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</si>
  <si>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</si>
  <si>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</si>
  <si>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</si>
  <si>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</si>
  <si>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</si>
  <si>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</si>
  <si>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</si>
  <si>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</si>
  <si>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</si>
  <si>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</si>
  <si>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</si>
  <si>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</si>
  <si>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</si>
  <si>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</si>
  <si>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</si>
  <si>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</si>
  <si>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</si>
  <si>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</si>
  <si>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</si>
  <si>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</si>
  <si>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</si>
  <si>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</si>
  <si>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</si>
  <si>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</si>
  <si>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</si>
  <si>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</si>
  <si>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</si>
  <si>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</si>
  <si>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</si>
  <si>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</si>
  <si>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</si>
  <si>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</si>
  <si>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</si>
  <si>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</si>
  <si>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</si>
  <si>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</si>
  <si>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</si>
  <si>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</si>
  <si>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</si>
  <si>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</si>
  <si>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</si>
  <si>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</si>
  <si>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</si>
  <si>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</si>
  <si>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</si>
  <si>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</si>
  <si>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</si>
  <si>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</si>
  <si>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</si>
  <si>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</si>
  <si>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</si>
  <si>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</si>
  <si>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</si>
  <si>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</si>
  <si>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</si>
  <si>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</si>
  <si>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</si>
  <si>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</si>
  <si>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</si>
  <si>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</si>
  <si>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</si>
  <si>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</si>
  <si>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</si>
  <si>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</si>
  <si>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</si>
  <si>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</si>
  <si>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</si>
  <si>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</si>
  <si>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</si>
  <si>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</si>
  <si>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</si>
  <si>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</si>
  <si>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</si>
  <si>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</si>
  <si>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</si>
  <si>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</si>
  <si>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</si>
  <si>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</si>
  <si>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</si>
  <si>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</si>
  <si>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</si>
  <si>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</si>
  <si>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</si>
  <si>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</si>
  <si>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</si>
  <si>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</si>
  <si>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</si>
  <si>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</si>
  <si>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</si>
  <si>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</si>
  <si>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</si>
  <si>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</si>
  <si>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</si>
  <si>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</si>
  <si>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</si>
  <si>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</si>
  <si>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</si>
  <si>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</si>
  <si>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</si>
  <si>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</si>
  <si>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</si>
  <si>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</si>
  <si>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</si>
  <si>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</si>
  <si>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</si>
  <si>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</si>
  <si>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</si>
  <si>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</si>
  <si>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</si>
  <si>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</si>
  <si>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</si>
  <si>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</si>
  <si>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</si>
  <si>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</si>
  <si>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</si>
  <si>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</si>
  <si>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</si>
  <si>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</si>
  <si>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</si>
  <si>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</si>
  <si>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</si>
  <si>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</si>
  <si>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</si>
  <si>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</si>
  <si>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</si>
  <si>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</si>
  <si>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</si>
  <si>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</si>
  <si>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</si>
  <si>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</si>
  <si>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</si>
  <si>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</si>
  <si>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</si>
  <si>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</si>
  <si>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</si>
  <si>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</si>
  <si>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</si>
  <si>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</si>
  <si>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</si>
  <si>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</si>
  <si>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</si>
  <si>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</si>
  <si>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</si>
  <si>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</si>
  <si>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</si>
  <si>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</si>
  <si>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</si>
  <si>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</si>
  <si>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</si>
  <si>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</si>
  <si>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</si>
  <si>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</si>
  <si>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</si>
  <si>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</si>
  <si>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</si>
  <si>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</si>
  <si>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</si>
  <si>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</si>
  <si>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</si>
  <si>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</si>
  <si>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</si>
  <si>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</si>
  <si>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</si>
  <si>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</si>
  <si>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</si>
  <si>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</si>
  <si>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</si>
  <si>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</si>
  <si>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</si>
  <si>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</si>
  <si>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</si>
  <si>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</si>
  <si>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</si>
  <si>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</si>
  <si>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</si>
  <si>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</si>
  <si>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</si>
  <si>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</si>
  <si>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</si>
  <si>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</si>
  <si>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</si>
  <si>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</si>
  <si>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</si>
  <si>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</si>
  <si>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</si>
  <si>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</si>
  <si>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</si>
  <si>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</si>
  <si>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</si>
  <si>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</si>
  <si>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</si>
  <si>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</si>
  <si>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</si>
  <si>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</si>
  <si>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</si>
  <si>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</si>
  <si>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</si>
  <si>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</si>
  <si>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</si>
  <si>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</si>
  <si>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</si>
  <si>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</si>
  <si>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</si>
  <si>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</si>
  <si>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</si>
  <si>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</si>
  <si>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</si>
  <si>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</si>
  <si>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</si>
  <si>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</si>
  <si>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</si>
  <si>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</si>
  <si>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</si>
  <si>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</si>
  <si>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</si>
  <si>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</si>
  <si>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</si>
  <si>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</si>
  <si>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</si>
  <si>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</si>
  <si>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</si>
  <si>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</si>
  <si>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</si>
  <si>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</si>
  <si>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</si>
  <si>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</si>
  <si>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</si>
  <si>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</si>
  <si>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</si>
  <si>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</si>
  <si>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</si>
  <si>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</si>
  <si>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</si>
  <si>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</si>
  <si>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</si>
  <si>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</si>
  <si>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</si>
  <si>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</si>
  <si>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</si>
  <si>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</si>
  <si>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</si>
  <si>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</si>
  <si>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</si>
  <si>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</si>
  <si>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</si>
  <si>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</si>
  <si>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</si>
  <si>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</si>
  <si>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</si>
  <si>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</si>
  <si>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</si>
  <si>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</si>
  <si>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</si>
  <si>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</si>
  <si>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</si>
  <si>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</si>
  <si>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</si>
  <si>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</si>
  <si>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</si>
  <si>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</si>
  <si>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</si>
  <si>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</si>
  <si>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</si>
  <si>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</si>
  <si>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</si>
  <si>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</si>
  <si>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</si>
  <si>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</si>
  <si>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</si>
  <si>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</si>
  <si>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</si>
  <si>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</si>
  <si>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</si>
  <si>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</si>
  <si>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</si>
  <si>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</si>
  <si>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</si>
  <si>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</si>
  <si>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</si>
  <si>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</si>
  <si>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</si>
  <si>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</si>
  <si>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</si>
  <si>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</si>
  <si>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</si>
  <si>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</si>
  <si>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</si>
  <si>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</si>
  <si>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</si>
  <si>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</si>
  <si>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</si>
  <si>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</si>
  <si>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</si>
  <si>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</si>
  <si>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</si>
  <si>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</si>
  <si>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</si>
  <si>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</si>
  <si>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</si>
  <si>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</si>
  <si>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</si>
  <si>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</si>
  <si>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</si>
  <si>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</si>
  <si>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</si>
  <si>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</si>
  <si>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</si>
  <si>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</si>
  <si>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</si>
  <si>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</si>
  <si>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</si>
  <si>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</si>
  <si>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</si>
  <si>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</si>
  <si>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</si>
  <si>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</si>
  <si>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</si>
  <si>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</si>
  <si>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</si>
  <si>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</si>
  <si>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</si>
  <si>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</si>
  <si>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</si>
  <si>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</si>
  <si>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</si>
  <si>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</si>
  <si>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</si>
  <si>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</si>
  <si>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</si>
  <si>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</si>
  <si>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</si>
  <si>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</si>
  <si>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</si>
  <si>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</si>
  <si>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</si>
  <si>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</si>
  <si>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</si>
  <si>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</si>
  <si>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</si>
  <si>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</si>
  <si>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</si>
  <si>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</si>
  <si>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</si>
  <si>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</si>
  <si>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</si>
  <si>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</si>
  <si>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</si>
  <si>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</si>
  <si>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</si>
  <si>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</si>
  <si>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</si>
  <si>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</si>
  <si>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</si>
  <si>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</si>
  <si>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</si>
  <si>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</si>
  <si>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</si>
  <si>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</si>
  <si>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</si>
  <si>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</si>
  <si>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</si>
  <si>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</si>
  <si>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</si>
  <si>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</si>
  <si>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</si>
  <si>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</si>
  <si>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</si>
  <si>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</si>
  <si>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</si>
  <si>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</si>
  <si>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</si>
  <si>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</si>
  <si>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</si>
  <si>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</si>
  <si>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</si>
  <si>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</si>
  <si>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</si>
  <si>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</si>
  <si>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</si>
  <si>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</si>
  <si>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</si>
  <si>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</si>
  <si>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</si>
  <si>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</si>
  <si>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</si>
  <si>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</si>
  <si>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</si>
  <si>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</si>
  <si>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</si>
  <si>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</si>
  <si>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</si>
  <si>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</si>
  <si>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</si>
  <si>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</si>
  <si>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</si>
  <si>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</si>
  <si>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</si>
  <si>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</si>
  <si>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</si>
  <si>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</si>
  <si>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</si>
  <si>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</si>
  <si>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</si>
  <si>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</si>
  <si>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</si>
  <si>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</si>
  <si>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</si>
  <si>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</si>
  <si>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</si>
  <si>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</si>
  <si>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</si>
  <si>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</si>
  <si>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</si>
  <si>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</si>
  <si>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</si>
  <si>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</si>
  <si>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</si>
  <si>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</si>
  <si>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</si>
  <si>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</si>
  <si>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</si>
  <si>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</si>
  <si>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</si>
  <si>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</si>
  <si>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</si>
  <si>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</si>
  <si>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</si>
  <si>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</si>
  <si>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</si>
  <si>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</si>
  <si>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</si>
  <si>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</si>
  <si>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</si>
  <si>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</si>
  <si>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</si>
  <si>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</si>
  <si>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</si>
  <si>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</si>
  <si>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</si>
  <si>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</si>
  <si>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</si>
  <si>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</si>
  <si>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</si>
  <si>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</si>
  <si>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</si>
  <si>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</si>
  <si>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</si>
  <si>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</si>
  <si>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</si>
  <si>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</si>
  <si>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</si>
  <si>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</si>
  <si>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</si>
  <si>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</si>
  <si>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</si>
  <si>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</si>
  <si>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</si>
  <si>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</si>
  <si>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</si>
  <si>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</si>
  <si>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</si>
  <si>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</si>
  <si>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</si>
  <si>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</si>
  <si>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</si>
  <si>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</si>
  <si>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</si>
  <si>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</si>
  <si>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</si>
  <si>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</si>
  <si>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</si>
  <si>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</si>
  <si>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</si>
  <si>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</si>
  <si>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</si>
  <si>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</si>
  <si>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</si>
  <si>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</si>
  <si>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</si>
  <si>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</si>
  <si>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</si>
  <si>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</si>
  <si>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</si>
  <si>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</si>
  <si>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</si>
  <si>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</si>
  <si>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</si>
  <si>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</si>
  <si>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</si>
  <si>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</si>
  <si>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</si>
  <si>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</si>
  <si>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</si>
  <si>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</si>
  <si>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</si>
  <si>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</si>
  <si>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</si>
  <si>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</si>
  <si>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</si>
  <si>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</si>
  <si>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</si>
  <si>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</si>
  <si>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</si>
  <si>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</si>
  <si>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</si>
  <si>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</si>
  <si>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</si>
  <si>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</si>
  <si>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</si>
  <si>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</si>
  <si>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</si>
  <si>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</si>
  <si>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</si>
  <si>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</si>
  <si>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</si>
  <si>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</si>
  <si>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</si>
  <si>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</si>
  <si>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</si>
  <si>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</si>
  <si>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</si>
  <si>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</si>
  <si>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</si>
  <si>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</si>
  <si>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</si>
  <si>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</si>
  <si>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</si>
  <si>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</si>
  <si>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</si>
  <si>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</si>
  <si>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</si>
  <si>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</si>
  <si>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</si>
  <si>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</si>
  <si>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</si>
  <si>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</si>
  <si>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</si>
  <si>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</si>
  <si>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</si>
  <si>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</si>
  <si>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</si>
  <si>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</si>
  <si>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</si>
  <si>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</si>
  <si>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</si>
  <si>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</si>
  <si>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</si>
  <si>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</si>
  <si>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</si>
  <si>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</si>
  <si>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</si>
  <si>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</si>
  <si>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</si>
  <si>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</si>
  <si>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</si>
  <si>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</si>
  <si>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</si>
  <si>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</si>
  <si>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</si>
  <si>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</si>
  <si>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</si>
  <si>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</si>
  <si>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</si>
  <si>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</si>
  <si>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</si>
  <si>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</si>
  <si>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</si>
  <si>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</si>
  <si>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</si>
  <si>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</si>
  <si>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</si>
  <si>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</si>
  <si>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</si>
  <si>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</si>
  <si>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</si>
  <si>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</si>
  <si>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</si>
  <si>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</si>
  <si>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</si>
  <si>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</si>
  <si>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</si>
  <si>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</si>
  <si>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</si>
  <si>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</si>
  <si>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</si>
  <si>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</si>
  <si>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</si>
  <si>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</si>
  <si>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</si>
  <si>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</si>
  <si>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</si>
  <si>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</si>
  <si>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</si>
  <si>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</si>
  <si>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</si>
  <si>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</si>
  <si>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</si>
  <si>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</si>
  <si>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</si>
  <si>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</si>
  <si>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</si>
  <si>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</si>
  <si>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</si>
  <si>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</si>
  <si>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</si>
  <si>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</si>
  <si>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</si>
  <si>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</si>
  <si>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</si>
  <si>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</si>
  <si>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</si>
  <si>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</si>
  <si>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</si>
  <si>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</si>
  <si>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</si>
  <si>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</si>
  <si>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</si>
  <si>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</si>
  <si>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</si>
  <si>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</si>
  <si>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</si>
  <si>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</si>
  <si>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</si>
  <si>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</si>
  <si>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</si>
  <si>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</si>
  <si>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</si>
  <si>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</si>
  <si>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</si>
  <si>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</si>
  <si>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</si>
  <si>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</si>
  <si>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</si>
  <si>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</si>
  <si>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</si>
  <si>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</si>
  <si>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</si>
  <si>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</si>
  <si>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</si>
  <si>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</si>
  <si>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</si>
  <si>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</si>
  <si>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</si>
  <si>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</si>
  <si>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</si>
  <si>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</si>
  <si>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</si>
  <si>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</si>
  <si>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</si>
  <si>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</si>
  <si>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</si>
  <si>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</si>
  <si>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</si>
  <si>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</si>
  <si>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</si>
  <si>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</si>
  <si>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</si>
  <si>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</si>
  <si>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</si>
  <si>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</si>
  <si>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</si>
  <si>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</si>
  <si>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</si>
  <si>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</si>
  <si>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</si>
  <si>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</si>
  <si>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</si>
  <si>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</si>
  <si>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</si>
  <si>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</si>
  <si>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</si>
  <si>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</si>
  <si>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</si>
  <si>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</si>
  <si>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</si>
  <si>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</si>
  <si>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</si>
  <si>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</si>
  <si>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</si>
  <si>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</si>
  <si>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</si>
  <si>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</si>
  <si>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</si>
  <si>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</si>
  <si>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</si>
  <si>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</si>
  <si>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</si>
  <si>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</si>
  <si>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</si>
  <si>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</si>
  <si>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</si>
  <si>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</si>
  <si>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</si>
  <si>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</si>
  <si>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</si>
  <si>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</si>
  <si>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</si>
  <si>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</si>
  <si>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</si>
  <si>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</si>
  <si>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</si>
  <si>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</si>
  <si>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</si>
  <si>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</si>
  <si>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</si>
  <si>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</si>
  <si>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</si>
  <si>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</si>
  <si>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</si>
  <si>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</si>
  <si>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</si>
  <si>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</si>
  <si>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</si>
  <si>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</si>
  <si>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</si>
  <si>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</si>
  <si>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</si>
  <si>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</si>
  <si>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</si>
  <si>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</si>
  <si>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</si>
  <si>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</si>
  <si>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</si>
  <si>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</si>
  <si>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</si>
  <si>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</si>
  <si>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</si>
  <si>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</si>
  <si>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</si>
  <si>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</si>
  <si>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</si>
  <si>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</si>
  <si>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</si>
  <si>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</si>
  <si>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</si>
  <si>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</si>
  <si>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</si>
  <si>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</si>
  <si>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</si>
  <si>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</si>
  <si>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</si>
  <si>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</si>
  <si>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</si>
  <si>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</si>
  <si>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</si>
  <si>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</si>
  <si>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</si>
  <si>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</si>
  <si>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</si>
  <si>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</si>
  <si>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</si>
  <si>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</si>
  <si>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</si>
  <si>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</si>
  <si>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</si>
  <si>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</si>
  <si>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</si>
  <si>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</si>
  <si>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</si>
  <si>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</si>
  <si>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</si>
  <si>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</si>
  <si>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</si>
  <si>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</si>
  <si>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</si>
  <si>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</si>
  <si>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</si>
  <si>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</si>
  <si>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</si>
  <si>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</si>
  <si>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</si>
  <si>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</si>
  <si>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</si>
  <si>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</si>
  <si>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</si>
  <si>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</si>
  <si>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</si>
  <si>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</si>
  <si>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</si>
  <si>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</si>
  <si>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</si>
  <si>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</si>
  <si>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</si>
  <si>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</si>
  <si>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</si>
  <si>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</si>
  <si>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</si>
  <si>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</si>
  <si>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</si>
  <si>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</si>
  <si>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</si>
  <si>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</si>
  <si>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</si>
  <si>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</si>
  <si>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</si>
  <si>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</si>
  <si>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</si>
  <si>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</si>
  <si>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</si>
  <si>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</si>
  <si>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</si>
  <si>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</si>
  <si>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</si>
  <si>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</si>
  <si>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</si>
  <si>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</si>
  <si>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</si>
  <si>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</si>
  <si>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</si>
  <si>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</si>
  <si>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</si>
  <si>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</si>
  <si>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</si>
  <si>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</si>
  <si>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</si>
  <si>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</si>
  <si>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</si>
  <si>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</si>
  <si>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</si>
  <si>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</si>
  <si>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</si>
  <si>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</si>
  <si>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</si>
  <si>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</si>
  <si>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</si>
  <si>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</si>
  <si>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</si>
  <si>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</si>
  <si>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</si>
  <si>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</si>
  <si>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</si>
  <si>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</si>
  <si>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</si>
  <si>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</si>
  <si>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</si>
  <si>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</si>
  <si>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</si>
  <si>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</si>
  <si>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</si>
  <si>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</si>
  <si>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</si>
  <si>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</si>
  <si>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</si>
  <si>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</si>
  <si>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</si>
  <si>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</si>
  <si>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</si>
  <si>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</si>
  <si>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</si>
  <si>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</si>
  <si>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</si>
  <si>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</si>
  <si>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</si>
  <si>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</si>
  <si>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</si>
  <si>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</si>
  <si>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</si>
  <si>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</si>
  <si>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</si>
  <si>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</si>
  <si>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</si>
  <si>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</si>
  <si>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</si>
  <si>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</si>
  <si>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</si>
  <si>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</si>
  <si>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</si>
  <si>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</si>
  <si>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</si>
  <si>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</si>
  <si>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</si>
  <si>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</si>
  <si>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</si>
  <si>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</si>
  <si>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</si>
  <si>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</si>
  <si>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</si>
  <si>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</si>
  <si>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</si>
  <si>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</si>
  <si>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</si>
  <si>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</si>
  <si>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</si>
  <si>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</si>
  <si>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</si>
  <si>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</si>
  <si>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</si>
  <si>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</si>
  <si>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</si>
  <si>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</si>
  <si>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</si>
  <si>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</si>
  <si>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</si>
  <si>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</si>
  <si>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</si>
  <si>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</si>
  <si>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</si>
  <si>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</si>
  <si>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</si>
  <si>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</si>
  <si>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</si>
  <si>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</si>
  <si>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</si>
  <si>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</si>
  <si>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</si>
  <si>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</si>
  <si>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</si>
  <si>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</si>
  <si>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</si>
  <si>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</si>
  <si>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</si>
  <si>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</si>
  <si>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</si>
  <si>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</si>
  <si>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</si>
  <si>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</si>
  <si>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</si>
  <si>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</si>
  <si>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</si>
  <si>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</si>
  <si>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</si>
  <si>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</si>
  <si>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</si>
  <si>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</si>
  <si>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</si>
  <si>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</si>
  <si>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</si>
  <si>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</si>
  <si>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</si>
  <si>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</si>
  <si>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</si>
  <si>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</si>
  <si>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</si>
  <si>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</si>
  <si>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</si>
  <si>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</si>
  <si>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</si>
  <si>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</si>
  <si>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</si>
  <si>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</si>
  <si>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</si>
  <si>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</si>
  <si>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</si>
  <si>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</si>
  <si>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</si>
  <si>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</si>
  <si>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</si>
  <si>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</si>
  <si>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</si>
  <si>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</si>
  <si>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</si>
  <si>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</si>
  <si>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</si>
  <si>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</si>
  <si>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</si>
  <si>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</si>
  <si>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</si>
  <si>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</si>
  <si>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</si>
  <si>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</si>
  <si>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</si>
  <si>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</si>
  <si>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</si>
  <si>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</si>
  <si>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</si>
  <si>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</si>
  <si>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</si>
  <si>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</si>
  <si>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</si>
  <si>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</si>
  <si>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</si>
  <si>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</si>
  <si>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</si>
  <si>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</si>
  <si>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</si>
  <si>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</si>
  <si>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</si>
  <si>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</si>
  <si>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</si>
  <si>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</si>
  <si>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</si>
  <si>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</si>
  <si>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</si>
  <si>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</si>
  <si>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</si>
  <si>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</si>
  <si>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</si>
  <si>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</si>
  <si>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</si>
  <si>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</si>
  <si>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</si>
  <si>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</si>
  <si>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</si>
  <si>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</si>
  <si>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</si>
  <si>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</si>
  <si>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</si>
  <si>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</si>
  <si>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</si>
  <si>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</si>
  <si>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</si>
  <si>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</si>
  <si>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</si>
  <si>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</si>
  <si>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</si>
  <si>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</si>
  <si>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</si>
  <si>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</si>
  <si>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</si>
  <si>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</si>
  <si>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</si>
  <si>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</si>
  <si>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</si>
  <si>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</si>
  <si>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</si>
  <si>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</si>
  <si>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</si>
  <si>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</si>
  <si>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</si>
  <si>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</si>
  <si>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</si>
  <si>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</si>
  <si>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</si>
  <si>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</si>
  <si>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</si>
  <si>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</si>
  <si>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</si>
  <si>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</si>
  <si>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</si>
  <si>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</si>
  <si>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</si>
  <si>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</si>
  <si>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</si>
  <si>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</si>
  <si>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</si>
  <si>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</si>
  <si>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</si>
  <si>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</si>
  <si>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</si>
  <si>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</si>
  <si>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</si>
  <si>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</si>
  <si>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</si>
  <si>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</si>
  <si>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</si>
  <si>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</si>
  <si>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</si>
  <si>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</si>
  <si>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</si>
  <si>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</si>
  <si>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</si>
  <si>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</si>
  <si>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</si>
  <si>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</si>
  <si>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</si>
  <si>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</si>
  <si>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</si>
  <si>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</si>
  <si>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</si>
  <si>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</si>
  <si>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</si>
  <si>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</si>
  <si>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</si>
  <si>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</si>
  <si>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</si>
  <si>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</si>
  <si>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</si>
  <si>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</si>
  <si>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</si>
  <si>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</si>
  <si>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</si>
  <si>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</si>
  <si>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</si>
  <si>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</si>
  <si>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</si>
  <si>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</si>
  <si>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</si>
  <si>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</si>
  <si>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</si>
  <si>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</si>
  <si>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</si>
  <si>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</si>
  <si>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</si>
  <si>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</si>
  <si>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</si>
  <si>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</si>
  <si>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</si>
  <si>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</si>
  <si>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</si>
  <si>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</si>
  <si>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</si>
  <si>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</si>
  <si>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</si>
  <si>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</si>
  <si>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</si>
  <si>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</si>
  <si>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</si>
  <si>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</si>
  <si>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</si>
  <si>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</si>
  <si>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</si>
  <si>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</si>
  <si>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</si>
  <si>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</si>
  <si>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</si>
  <si>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</si>
  <si>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</si>
  <si>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</si>
  <si>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</si>
  <si>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</si>
  <si>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</si>
  <si>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</si>
  <si>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</si>
  <si>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</si>
  <si>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</si>
  <si>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</si>
  <si>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</si>
  <si>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</si>
  <si>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</si>
  <si>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</si>
  <si>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</si>
  <si>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</si>
  <si>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</si>
  <si>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</si>
  <si>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</si>
  <si>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</si>
  <si>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</si>
  <si>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</si>
  <si>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</si>
  <si>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</si>
  <si>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</si>
  <si>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</si>
  <si>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</si>
  <si>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</si>
  <si>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</si>
  <si>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</si>
  <si>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</si>
  <si>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</si>
  <si>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</si>
  <si>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</si>
  <si>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</si>
  <si>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</si>
  <si>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</si>
  <si>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</si>
  <si>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</si>
  <si>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</si>
  <si>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</si>
  <si>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</si>
  <si>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</si>
  <si>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</si>
  <si>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</si>
  <si>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</si>
  <si>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</si>
  <si>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</si>
  <si>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</si>
  <si>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</si>
  <si>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</si>
  <si>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</si>
  <si>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</si>
  <si>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</si>
  <si>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</si>
  <si>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</si>
  <si>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</si>
  <si>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</si>
  <si>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</si>
  <si>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</si>
  <si>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</si>
  <si>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</si>
  <si>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</si>
  <si>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</si>
  <si>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</si>
  <si>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</si>
  <si>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</si>
  <si>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</si>
  <si>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</si>
  <si>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</si>
  <si>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</si>
  <si>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</si>
  <si>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</si>
  <si>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</si>
  <si>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</si>
  <si>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</si>
  <si>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</si>
  <si>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</si>
  <si>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</si>
  <si>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</si>
  <si>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</si>
  <si>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</si>
  <si>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</si>
  <si>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</si>
  <si>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</si>
  <si>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</si>
  <si>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</si>
  <si>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</si>
  <si>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</si>
  <si>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</si>
  <si>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</si>
  <si>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</si>
  <si>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</si>
  <si>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</si>
  <si>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</si>
  <si>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</si>
  <si>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</si>
  <si>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</si>
  <si>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</si>
  <si>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</si>
  <si>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</si>
  <si>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</si>
  <si>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</si>
  <si>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</si>
  <si>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</si>
  <si>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</si>
  <si>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</si>
  <si>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</si>
  <si>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</si>
  <si>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</si>
  <si>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</si>
  <si>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</si>
  <si>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</si>
  <si>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</si>
  <si>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</si>
  <si>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</si>
  <si>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</si>
  <si>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</si>
  <si>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</si>
  <si>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</si>
  <si>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</si>
  <si>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</si>
  <si>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</si>
  <si>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</si>
  <si>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</si>
  <si>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</si>
  <si>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</si>
  <si>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</si>
  <si>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</si>
  <si>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</si>
  <si>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</si>
  <si>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</si>
  <si>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</si>
  <si>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</si>
  <si>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</si>
  <si>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</si>
  <si>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</si>
  <si>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</si>
  <si>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</si>
  <si>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</si>
  <si>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</si>
  <si>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</si>
  <si>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</si>
  <si>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</si>
  <si>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</si>
  <si>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</si>
  <si>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</si>
  <si>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</si>
  <si>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</si>
  <si>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</si>
  <si>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</si>
  <si>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</si>
  <si>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</si>
  <si>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</si>
  <si>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</si>
  <si>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</si>
  <si>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</si>
  <si>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</si>
  <si>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</si>
  <si>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</si>
  <si>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</si>
  <si>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</si>
  <si>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</si>
  <si>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</si>
  <si>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</si>
  <si>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</si>
  <si>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</si>
  <si>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</si>
  <si>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</si>
  <si>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</si>
  <si>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</si>
  <si>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</si>
  <si>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</si>
  <si>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</si>
  <si>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</si>
  <si>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</si>
  <si>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</si>
  <si>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</si>
  <si>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</si>
  <si>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</si>
  <si>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</si>
  <si>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</si>
  <si>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</si>
  <si>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</si>
  <si>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</si>
  <si>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</si>
  <si>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</si>
  <si>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</si>
  <si>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</si>
  <si>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</si>
  <si>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</si>
  <si>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</si>
  <si>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</si>
  <si>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</si>
  <si>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</si>
  <si>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</si>
  <si>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</si>
  <si>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</si>
  <si>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</si>
  <si>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</si>
  <si>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</si>
  <si>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</si>
  <si>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</si>
  <si>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</si>
  <si>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</si>
  <si>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</si>
  <si>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</si>
  <si>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</si>
  <si>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</si>
  <si>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</si>
  <si>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</si>
  <si>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</si>
  <si>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</si>
  <si>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</si>
  <si>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</si>
  <si>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</si>
  <si>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</si>
  <si>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</si>
  <si>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</si>
  <si>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</si>
  <si>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</si>
  <si>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</si>
  <si>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</si>
  <si>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</si>
  <si>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</si>
  <si>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</si>
  <si>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</si>
  <si>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</si>
  <si>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</si>
  <si>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</si>
  <si>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</si>
  <si>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</si>
  <si>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</si>
  <si>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</si>
  <si>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</si>
  <si>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</si>
  <si>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</si>
  <si>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</si>
  <si>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</si>
  <si>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</si>
  <si>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</si>
  <si>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</si>
  <si>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</si>
  <si>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</si>
  <si>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</si>
  <si>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</si>
  <si>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</si>
  <si>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</si>
  <si>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</si>
  <si>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</si>
  <si>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</si>
  <si>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</si>
  <si>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</si>
  <si>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</si>
  <si>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</si>
  <si>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</si>
  <si>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</si>
  <si>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</si>
  <si>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</si>
  <si>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</si>
  <si>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</si>
  <si>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</si>
  <si>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</si>
  <si>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</si>
  <si>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</si>
  <si>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</si>
  <si>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</si>
  <si>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</si>
  <si>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</si>
  <si>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</si>
  <si>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</si>
  <si>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</si>
  <si>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</si>
  <si>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</si>
  <si>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</si>
  <si>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</si>
  <si>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</si>
  <si>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</si>
  <si>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</si>
  <si>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</si>
  <si>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</si>
  <si>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</si>
  <si>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</si>
  <si>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</si>
  <si>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</si>
  <si>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</si>
  <si>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</si>
  <si>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</si>
  <si>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</si>
  <si>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</si>
  <si>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</si>
  <si>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</si>
  <si>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</si>
  <si>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</si>
  <si>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</si>
  <si>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</si>
  <si>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</si>
  <si>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</si>
  <si>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</si>
  <si>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</si>
  <si>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</si>
  <si>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</si>
  <si>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</si>
  <si>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</si>
  <si>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</si>
  <si>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</si>
  <si>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</si>
  <si>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</si>
  <si>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</si>
  <si>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</si>
  <si>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</si>
  <si>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</si>
  <si>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</si>
  <si>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</si>
  <si>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</si>
  <si>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</si>
  <si>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</si>
  <si>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</si>
  <si>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</si>
  <si>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</si>
  <si>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</si>
  <si>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</si>
  <si>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</si>
  <si>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</si>
  <si>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</si>
  <si>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</si>
  <si>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</si>
  <si>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</si>
  <si>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</si>
  <si>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</si>
  <si>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</si>
  <si>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</si>
  <si>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</si>
  <si>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</si>
  <si>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</si>
  <si>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</si>
  <si>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</si>
  <si>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</si>
  <si>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</si>
  <si>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</si>
  <si>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</si>
  <si>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</si>
  <si>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</si>
  <si>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</si>
  <si>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</si>
  <si>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</si>
  <si>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</si>
  <si>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</si>
  <si>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</si>
  <si>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</si>
  <si>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</si>
  <si>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</si>
  <si>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</si>
  <si>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</si>
  <si>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</si>
  <si>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</si>
  <si>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</si>
  <si>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</si>
  <si>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</si>
  <si>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</si>
  <si>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</si>
  <si>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</si>
  <si>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</si>
  <si>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</si>
  <si>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</si>
  <si>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</si>
  <si>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</si>
  <si>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</si>
  <si>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</si>
  <si>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</si>
  <si>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</si>
  <si>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</si>
  <si>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</si>
  <si>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</si>
  <si>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</si>
  <si>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</si>
  <si>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</si>
  <si>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</si>
  <si>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</si>
  <si>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</si>
  <si>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</si>
  <si>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</si>
  <si>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</si>
  <si>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</si>
  <si>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</si>
  <si>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</si>
  <si>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</si>
  <si>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</si>
  <si>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</si>
  <si>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</si>
  <si>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</si>
  <si>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</si>
  <si>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</si>
  <si>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</si>
  <si>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</si>
  <si>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</si>
  <si>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</si>
  <si>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</si>
  <si>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</si>
  <si>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</si>
  <si>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</si>
  <si>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</si>
  <si>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</si>
  <si>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</si>
  <si>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</si>
  <si>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</si>
  <si>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</si>
  <si>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</si>
  <si>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</si>
  <si>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</si>
  <si>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</si>
  <si>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</si>
  <si>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</si>
  <si>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</si>
  <si>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</si>
  <si>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</si>
  <si>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</si>
  <si>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</si>
  <si>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</si>
  <si>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</si>
  <si>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</si>
  <si>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</si>
  <si>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</si>
  <si>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</si>
  <si>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</si>
  <si>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</si>
  <si>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</si>
  <si>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</si>
  <si>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</si>
  <si>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</si>
  <si>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</si>
  <si>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</si>
  <si>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</si>
  <si>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</si>
  <si>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</si>
  <si>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</si>
  <si>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</si>
  <si>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</si>
  <si>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</si>
  <si>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</si>
  <si>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</si>
  <si>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</si>
  <si>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</si>
  <si>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</si>
  <si>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</si>
  <si>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</si>
  <si>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</si>
  <si>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</si>
  <si>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</si>
  <si>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</si>
  <si>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</si>
  <si>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</si>
  <si>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</si>
  <si>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</si>
  <si>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</si>
  <si>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</si>
  <si>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</si>
  <si>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</si>
  <si>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</si>
  <si>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</si>
  <si>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</si>
  <si>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</si>
  <si>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</si>
  <si>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</si>
  <si>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</si>
  <si>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</si>
  <si>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</si>
  <si>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</si>
  <si>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</si>
  <si>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</si>
  <si>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</si>
  <si>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</si>
  <si>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</si>
  <si>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</si>
  <si>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</si>
  <si>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</si>
  <si>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</si>
  <si>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</si>
  <si>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</si>
  <si>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</si>
  <si>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</si>
  <si>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</si>
  <si>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</si>
  <si>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</si>
  <si>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</si>
  <si>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</si>
  <si>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</si>
  <si>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</si>
  <si>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</si>
  <si>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</si>
  <si>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</si>
  <si>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</si>
  <si>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</si>
  <si>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</si>
  <si>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</si>
  <si>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</si>
  <si>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</si>
  <si>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</si>
  <si>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</si>
  <si>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</si>
  <si>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</si>
  <si>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</si>
  <si>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</si>
  <si>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</si>
  <si>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</si>
  <si>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</si>
  <si>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</si>
  <si>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</si>
  <si>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</si>
  <si>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</si>
  <si>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</si>
  <si>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</si>
  <si>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</si>
  <si>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</si>
  <si>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</si>
  <si>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</si>
  <si>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</si>
  <si>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</si>
  <si>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</si>
  <si>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</si>
  <si>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</si>
  <si>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</si>
  <si>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</si>
  <si>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</si>
  <si>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</si>
  <si>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</si>
  <si>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</si>
  <si>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</si>
  <si>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</si>
  <si>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</si>
  <si>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</si>
  <si>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</si>
  <si>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</si>
  <si>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</si>
  <si>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</si>
  <si>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</si>
  <si>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</si>
  <si>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</si>
  <si>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</si>
  <si>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</si>
  <si>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</si>
  <si>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</si>
  <si>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</si>
  <si>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</si>
  <si>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</si>
  <si>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</si>
  <si>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</si>
  <si>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</si>
  <si>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</si>
  <si>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</si>
  <si>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</si>
  <si>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</si>
  <si>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</si>
  <si>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</si>
  <si>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</si>
  <si>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</si>
  <si>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</si>
  <si>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</si>
  <si>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</si>
  <si>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</si>
  <si>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</si>
  <si>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</si>
  <si>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</si>
  <si>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</si>
  <si>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</si>
  <si>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</si>
  <si>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</si>
  <si>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</si>
  <si>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</si>
  <si>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</si>
  <si>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</si>
  <si>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</si>
  <si>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</si>
  <si>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</si>
  <si>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</si>
  <si>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</si>
  <si>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</si>
  <si>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</si>
  <si>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</si>
  <si>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</si>
  <si>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</si>
  <si>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</si>
  <si>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</si>
  <si>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</si>
  <si>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</si>
  <si>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</si>
  <si>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</si>
  <si>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</si>
  <si>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</si>
  <si>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</si>
  <si>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</si>
  <si>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</si>
  <si>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</si>
  <si>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</si>
  <si>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</si>
  <si>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</si>
  <si>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</si>
  <si>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</si>
  <si>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</si>
  <si>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</si>
  <si>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</si>
  <si>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</si>
  <si>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</si>
  <si>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</si>
  <si>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</si>
  <si>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</si>
  <si>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</si>
  <si>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</si>
  <si>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</si>
  <si>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</si>
  <si>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</si>
  <si>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</si>
  <si>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</si>
  <si>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</si>
  <si>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</si>
  <si>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</si>
  <si>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</si>
  <si>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</si>
  <si>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</si>
  <si>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</si>
  <si>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</si>
  <si>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</si>
  <si>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</si>
  <si>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</si>
  <si>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</si>
  <si>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</si>
  <si>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</si>
  <si>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</si>
  <si>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</si>
  <si>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</si>
  <si>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</si>
  <si>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</si>
  <si>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</si>
  <si>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</si>
  <si>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</si>
  <si>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</si>
  <si>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</si>
  <si>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</si>
  <si>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</si>
  <si>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</si>
  <si>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</si>
  <si>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</si>
  <si>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</si>
  <si>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</si>
  <si>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</si>
  <si>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</si>
  <si>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</si>
  <si>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</si>
  <si>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</si>
  <si>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</si>
  <si>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</si>
  <si>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</si>
  <si>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</si>
  <si>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</si>
  <si>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</si>
  <si>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</si>
  <si>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</si>
  <si>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</si>
  <si>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</si>
  <si>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</si>
  <si>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</si>
  <si>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</si>
  <si>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</si>
  <si>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</si>
  <si>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</si>
  <si>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</si>
  <si>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</si>
  <si>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</si>
  <si>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</si>
  <si>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</si>
  <si>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</si>
  <si>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</si>
  <si>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</si>
  <si>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</si>
  <si>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</si>
  <si>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</si>
  <si>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</si>
  <si>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</si>
  <si>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</si>
  <si>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</si>
  <si>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</si>
  <si>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</si>
  <si>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</si>
  <si>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</si>
  <si>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</si>
  <si>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</si>
  <si>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</si>
  <si>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</si>
  <si>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</si>
  <si>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</si>
  <si>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</si>
  <si>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</si>
  <si>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</si>
  <si>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</si>
  <si>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</si>
  <si>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</si>
  <si>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</si>
  <si>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</si>
  <si>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</si>
  <si>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</si>
  <si>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</si>
  <si>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</si>
  <si>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</si>
  <si>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</si>
  <si>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</si>
  <si>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</si>
  <si>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</si>
  <si>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</si>
  <si>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</si>
  <si>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</si>
  <si>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</si>
  <si>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</si>
  <si>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</si>
  <si>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</si>
  <si>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</si>
  <si>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</si>
  <si>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</si>
  <si>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</si>
  <si>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</si>
  <si>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</si>
  <si>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</si>
  <si>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</si>
  <si>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</si>
  <si>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</si>
  <si>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</si>
  <si>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</si>
  <si>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</si>
  <si>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</si>
  <si>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</si>
  <si>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</si>
  <si>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</si>
  <si>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</si>
  <si>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</si>
  <si>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</si>
  <si>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</si>
  <si>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</si>
  <si>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</si>
  <si>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</si>
  <si>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</si>
  <si>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</si>
  <si>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</si>
  <si>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</si>
  <si>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</si>
  <si>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</si>
  <si>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</si>
  <si>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</si>
  <si>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</si>
  <si>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</si>
  <si>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</si>
  <si>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</si>
  <si>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</si>
  <si>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</si>
  <si>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</si>
  <si>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</si>
  <si>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</si>
  <si>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</si>
  <si>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</si>
  <si>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</si>
  <si>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</si>
  <si>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</si>
  <si>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</si>
  <si>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</si>
  <si>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</si>
  <si>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</si>
  <si>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</si>
  <si>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</si>
  <si>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</si>
  <si>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</si>
  <si>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</si>
  <si>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</si>
  <si>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</si>
  <si>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</si>
  <si>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</si>
  <si>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</si>
  <si>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</si>
  <si>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</si>
  <si>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</si>
  <si>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</si>
  <si>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</si>
  <si>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</si>
  <si>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</si>
  <si>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</si>
  <si>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</si>
  <si>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</si>
  <si>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</si>
  <si>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</si>
  <si>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</si>
  <si>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</si>
  <si>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</si>
  <si>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</si>
  <si>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</si>
  <si>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</si>
  <si>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</si>
  <si>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</si>
  <si>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</si>
  <si>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</si>
  <si>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</si>
  <si>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</si>
  <si>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</si>
  <si>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</si>
  <si>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</si>
  <si>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</si>
  <si>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</si>
  <si>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</si>
  <si>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</si>
  <si>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</si>
  <si>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</si>
  <si>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</si>
  <si>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</si>
  <si>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</si>
  <si>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</si>
  <si>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</si>
  <si>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</si>
  <si>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</si>
  <si>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</si>
  <si>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</si>
  <si>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</si>
  <si>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</si>
  <si>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</si>
  <si>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</si>
  <si>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</si>
  <si>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</si>
  <si>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</si>
  <si>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</si>
  <si>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</si>
  <si>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</si>
  <si>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</si>
  <si>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</si>
  <si>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</si>
  <si>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</si>
  <si>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</si>
  <si>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</si>
  <si>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</si>
  <si>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</si>
  <si>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</si>
  <si>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</si>
  <si>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</si>
  <si>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</si>
  <si>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</si>
  <si>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</si>
  <si>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</si>
  <si>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</si>
  <si>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</si>
  <si>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</si>
  <si>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</si>
  <si>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</si>
  <si>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</si>
  <si>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</si>
  <si>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</si>
  <si>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</si>
  <si>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</si>
  <si>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</si>
  <si>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</si>
  <si>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</si>
  <si>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</si>
  <si>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</si>
  <si>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</si>
  <si>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</si>
  <si>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</si>
  <si>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</si>
  <si>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</si>
  <si>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</si>
  <si>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</si>
  <si>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</si>
  <si>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</si>
  <si>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</si>
  <si>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</si>
  <si>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</si>
  <si>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</si>
  <si>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</si>
  <si>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</si>
  <si>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</si>
  <si>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</si>
  <si>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</si>
  <si>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</si>
  <si>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</si>
  <si>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</si>
  <si>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</si>
  <si>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</si>
  <si>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</si>
  <si>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</si>
  <si>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</si>
  <si>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</si>
  <si>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</si>
  <si>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</si>
  <si>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</si>
  <si>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</si>
  <si>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</si>
  <si>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</si>
  <si>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</si>
  <si>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</si>
  <si>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</si>
  <si>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</si>
  <si>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</si>
  <si>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</si>
  <si>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</si>
  <si>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</si>
  <si>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</si>
  <si>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</si>
  <si>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</si>
  <si>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</si>
  <si>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</si>
  <si>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</si>
  <si>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</si>
  <si>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</si>
  <si>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</si>
  <si>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</si>
  <si>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</si>
  <si>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</si>
  <si>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</si>
  <si>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</si>
  <si>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</si>
  <si>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</si>
  <si>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</si>
  <si>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</si>
  <si>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</si>
  <si>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</si>
  <si>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</si>
  <si>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</si>
  <si>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</si>
  <si>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</si>
  <si>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</si>
  <si>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</si>
  <si>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</si>
  <si>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</si>
  <si>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</si>
  <si>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</si>
  <si>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</si>
  <si>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</si>
  <si>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</si>
  <si>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</si>
  <si>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</si>
  <si>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</si>
  <si>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</si>
  <si>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</si>
  <si>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</si>
  <si>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</si>
  <si>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</si>
  <si>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</si>
  <si>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</si>
  <si>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</si>
  <si>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</si>
  <si>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</si>
  <si>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</si>
  <si>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</si>
  <si>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</si>
  <si>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</si>
  <si>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</si>
  <si>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</si>
  <si>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</si>
  <si>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</si>
  <si>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</si>
  <si>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</si>
  <si>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</si>
  <si>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</si>
  <si>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</si>
  <si>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</si>
  <si>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</si>
  <si>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</si>
  <si>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</si>
  <si>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</si>
  <si>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</si>
  <si>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</si>
  <si>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</si>
  <si>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</si>
  <si>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</si>
  <si>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</si>
  <si>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</si>
  <si>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</si>
  <si>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</si>
  <si>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</si>
  <si>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</si>
  <si>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</si>
  <si>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</si>
  <si>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</si>
  <si>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</si>
  <si>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</si>
  <si>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</si>
  <si>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</si>
  <si>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</si>
  <si>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</si>
  <si>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</si>
  <si>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</si>
  <si>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</si>
  <si>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</si>
  <si>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</si>
  <si>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</si>
  <si>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</si>
  <si>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</si>
  <si>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</si>
  <si>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</si>
  <si>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</si>
  <si>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</si>
  <si>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</si>
  <si>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</si>
  <si>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</si>
  <si>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</si>
  <si>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</si>
  <si>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</si>
  <si>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</si>
  <si>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</si>
  <si>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</si>
  <si>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</si>
  <si>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</si>
  <si>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</si>
  <si>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</si>
  <si>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</si>
  <si>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</si>
  <si>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</si>
  <si>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</si>
  <si>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</si>
  <si>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</si>
  <si>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</si>
  <si>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</si>
  <si>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</si>
  <si>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</si>
  <si>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</si>
  <si>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</si>
  <si>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</si>
  <si>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</si>
  <si>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</si>
  <si>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</si>
  <si>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</si>
  <si>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</si>
  <si>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</si>
  <si>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</si>
  <si>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</si>
  <si>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</si>
  <si>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</si>
  <si>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</si>
  <si>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</si>
  <si>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</si>
  <si>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</si>
  <si>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</si>
  <si>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</si>
  <si>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</si>
  <si>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</si>
  <si>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</si>
  <si>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</si>
  <si>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</si>
  <si>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</si>
  <si>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</si>
  <si>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</si>
  <si>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</si>
  <si>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</si>
  <si>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</si>
  <si>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</si>
  <si>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</si>
  <si>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</si>
  <si>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</si>
  <si>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</si>
  <si>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</si>
  <si>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</si>
  <si>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</si>
  <si>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</si>
  <si>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</si>
  <si>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</si>
  <si>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</si>
  <si>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</si>
  <si>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</si>
  <si>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</si>
  <si>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</si>
  <si>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</si>
  <si>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</si>
  <si>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</si>
  <si>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</si>
  <si>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</si>
  <si>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</si>
  <si>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</si>
  <si>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</si>
  <si>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</si>
  <si>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</si>
  <si>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</si>
  <si>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</si>
  <si>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</si>
  <si>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</si>
  <si>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</si>
  <si>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</si>
  <si>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</si>
  <si>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</si>
  <si>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</si>
  <si>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</si>
  <si>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</si>
  <si>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</si>
  <si>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</si>
  <si>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</si>
  <si>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</si>
  <si>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</si>
  <si>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</si>
  <si>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</si>
  <si>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</si>
  <si>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</si>
  <si>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</si>
  <si>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</si>
  <si>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</si>
  <si>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</si>
  <si>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</si>
  <si>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</si>
  <si>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</si>
  <si>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</si>
  <si>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</si>
  <si>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</si>
  <si>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</si>
  <si>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</si>
  <si>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</si>
  <si>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</si>
  <si>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</si>
  <si>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</si>
  <si>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</si>
  <si>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</si>
  <si>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</si>
  <si>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</si>
  <si>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</si>
  <si>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</si>
  <si>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</si>
  <si>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</si>
  <si>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</si>
  <si>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</si>
  <si>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</si>
  <si>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</si>
  <si>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</si>
  <si>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</si>
  <si>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</si>
  <si>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</si>
  <si>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</si>
  <si>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</si>
  <si>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</si>
  <si>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</si>
  <si>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</si>
  <si>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</si>
  <si>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</si>
  <si>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</si>
  <si>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</si>
  <si>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</si>
  <si>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</si>
  <si>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</si>
  <si>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</si>
  <si>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</si>
  <si>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</si>
  <si>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</si>
  <si>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</si>
  <si>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</si>
  <si>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</si>
  <si>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</si>
  <si>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</si>
  <si>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</si>
  <si>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</si>
  <si>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</si>
  <si>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</si>
  <si>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</si>
  <si>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</si>
  <si>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</si>
  <si>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</si>
  <si>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</si>
  <si>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</si>
  <si>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</si>
  <si>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</si>
  <si>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</si>
  <si>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</si>
  <si>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</si>
  <si>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</si>
  <si>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</si>
  <si>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</si>
  <si>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</si>
  <si>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</si>
  <si>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</si>
  <si>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</si>
  <si>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</si>
  <si>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</si>
  <si>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</si>
  <si>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</si>
  <si>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</si>
  <si>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</si>
  <si>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</si>
  <si>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</si>
  <si>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</si>
  <si>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</si>
  <si>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</si>
  <si>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</si>
  <si>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</si>
  <si>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</si>
  <si>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</si>
  <si>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</si>
  <si>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</si>
  <si>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</si>
  <si>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</si>
  <si>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</si>
  <si>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</si>
  <si>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</si>
  <si>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</si>
  <si>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</si>
  <si>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</si>
  <si>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</si>
  <si>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</si>
  <si>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</si>
  <si>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</si>
  <si>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</si>
  <si>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</si>
  <si>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</si>
  <si>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</si>
  <si>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</si>
  <si>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</si>
  <si>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</si>
  <si>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</si>
  <si>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</si>
  <si>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</si>
  <si>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</si>
  <si>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</si>
  <si>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</si>
  <si>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</si>
  <si>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</si>
  <si>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</si>
  <si>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</si>
  <si>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</si>
  <si>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PCM-20251009-00000762</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</si>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</sst>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F5" sqref="F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276.50445000000036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0.11139444444415858</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7.088518518867204E-2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1</v>
      </c>
      <c r="D5" s="143" t="s">
        <v>14565</v>
      </c>
      <c r="E5" s="144" t="s">
        <v>38964</v>
      </c>
      <c r="F5" s="145">
        <v>45939.421249999999</v>
      </c>
      <c r="G5" s="146">
        <f ca="1">IFERROR(NOW()-F5,"")</f>
        <v>3.1625925927073695E-2</v>
      </c>
      <c r="H5" s="145">
        <v>45939.415694444448</v>
      </c>
      <c r="I5" s="143" t="str">
        <f>IFERROR(VLOOKUP(D5,DB!A:F,6,0),"")</f>
        <v>SCECO</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45939.452875925926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45939.452875925926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45939.452875925926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45939.452875925926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45939.452875925926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45939.452875925926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45939.452875925926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45939.452875925926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45939.452875925926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45939.452875925926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45939.452875925926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45939.452875925926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45939.452875925926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45939.452875925926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45939.452875925926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45939.452875925926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45939.452875925926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45939.452875925926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45939.452875925926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45939.452875925926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45939.452875925926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45939.452875925926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45939.452875925926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45939.452875925926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45939.452875925926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45939.452875925926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45939.452875925926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45939.452875925926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45939.452875925926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45939.452875925926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45939.452875925926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45939.452875925926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45939.452875925926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45939.452875925926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45939.452875925926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45939.452875925926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45939.452875925926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45939.452875925926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45939.452875925926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45939.452875925926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45939.452875925926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45939.452875925926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45939.452875925926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45939.452875925926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45939.452875925926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45939.452875925926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45939.452875925926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45939.452875925926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45939.452875925926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45939.452875925926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45939.452875925926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45939.452875925926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45939.452875925926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45939.452875925926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45939.452875925926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45939.452875925926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45939.452875925926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45939.452875925926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45939.452875925926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45939.452875925926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45939.452875925926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45939.452875925926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45939.452875925926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45939.452875925926</v>
      </c>
      <c r="H69" s="145"/>
      <c r="I69" s="143" t="str">
        <f>IFERROR(VLOOKUP(D69,DB!A:F,6,0),"")</f>
        <v/>
      </c>
      <c r="J69" s="65" t="str">
        <f>IFERROR(VLOOKUP(D69,DB!A:G,7,0),"")</f>
        <v/>
      </c>
      <c r="K69" s="147"/>
      <c r="L69" s="148" t="str">
        <f>IFERROR(VLOOKUP(D69,DB!A:I,9,0),"")</f>
        <v/>
      </c>
      <c r="M69" s="70"/>
      <c r="N69" s="70"/>
      <c r="O69" s="70"/>
    </row>
  </sheetData>
  <customSheetViews>
    <customSheetView guid="{F6042A99-DD27-4453-835D-0834D95730CC}" filter="1" showAutoFilter="1">
      <pageMargins left="0" right="0" top="0" bottom="0" header="0" footer="0"/>
      <autoFilter ref="B1:M1" xr:uid="{CC6607A0-6E65-4F2F-8A60-9F6D24866DB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132.7257925925951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114.45303796296503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8.7447685182269197E-2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5.5792592589568812E-2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3.1984722219931427E-2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45939.452875925926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45939.452875925926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45939.452875925926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45939.452875925926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45939.452875925926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45939.452875925926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45939.452875925926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45939.452875925926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45939.452875925926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45939.452875925926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45939.452875925926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45939.452875925926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45939.452875925926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45939.452875925926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45939.452875925926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45939.452875925926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45939.452875925926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45939.452875925926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45939.452875925926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45939.452875925926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45939.452875925926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45939.452875925926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45939.452875925926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45939.452875925926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45939.452875925926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45939.452875925926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45939.452875925926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45939.452875925926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45939.452875925926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45939.452875925926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45939.452875925926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45939.452875925926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45939.452875925926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45939.452875925926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45939.452875925926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45939.452875925926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45939.452875925926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45939.452875925926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45939.452875925926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45939.452875925926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45939.452875925926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45939.452875925926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45939.452875925926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45939.452875925926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45939.452875925926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45939.452875925926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45939.452875925926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45939.452875925926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45939.452875925926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45939.452875925926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45939.452875925926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45939.452875925926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45939.452875925926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45939.452875925926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45939.452875925926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45939.452875925926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45939.452875925926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45939.452875925926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45939.452875925926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45939.452875925926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45939.452875925926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45939.452875925926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45939.452875925926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45939.452875925926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45939.452875925926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45939.452875925926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45939.452875925926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45939.452875925926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45939.452875925926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45939.452875925926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45939.452875925926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45939.452875925926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45939.452875925926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45939.452875925926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45939.452875925926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45939.452875925926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45939.452875925926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45939.452875925926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45939.452875925926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45939.452875925926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45939.452875925926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45939.452875925926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45939.452875925926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45939.452875925926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45939.452875925926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45939.452875925926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45939.452875925926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45939.452875925926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45939.452875925926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45939.452875925926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45939.452875925926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45939.452875925926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45939.452875925926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45939.452875925926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45939.452875925926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45939.452875925926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45939.452875925926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45939.452875925926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45939.452875925926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45939.452875925926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45939.452875925926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45939.452875925926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45939.452875925926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45939.452875925926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45939.452875925926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45939.452875925926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45939.452875925926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45939.452875925926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45939.452875925926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45939.452875925926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45939.452875925926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45939.452875925926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45939.452875925926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45939.452875925926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45939.452875925926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45939.452875925926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45939.452875925926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45939.452875925926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45939.452875925926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45939.452875925926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45939.452875925926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45939.452875925926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45939.452875925926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45939.452875925926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45939.452875925926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45939.452875925926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45939.452875925926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45939.452875925926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45939.452875925926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45939.452875925926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45939.452875925926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45939.452875925926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45939.452875925926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45939.452875925926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45939.452875925926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45939.452875925926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45939.452875925926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45939.452875925926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45939.452875925926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45939.452875925926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45939.452875925926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45939.452875925926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45939.452875925926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45939.452875925926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45939.452875925926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45939.452875925926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45939.452875925926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45939.452875925926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45939.452875925926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45939.452875925926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45939.452875925926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45939.452875925926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45939.452875925926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45939.452875925926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45939.452875925926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45939.452875925926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45939.452875925926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45939.452875925926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45939.452875925926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45939.452875925926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45939.452875925926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45939.452875925926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45939.452875925926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45939.452875925926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45939.452875925926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45939.452875925926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45939.452875925926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45939.452875925926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45939.452875925926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45939.452875925926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45939.452875925926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45939.452875925926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45939.452875925926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45939.452875925926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45939.452875925926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45939.452875925926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45939.452875925926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45939.452875925926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45939.452875925926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45939.452875925926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45939.452875925926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45939.452875925926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45939.452875925926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45939.452875925926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45939.452875925926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45939.452875925926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45939.452875925926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45939.452875925926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45939.452875925926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45939.452875925926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45939.452875925926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45939.452875925926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45939.452875925926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45939.452875925926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45939.452875925926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45939.452875925926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45939.452875925926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45939.452875925926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45939.452875925926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45939.452875925926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45939.452875925926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45939.452875925926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45939.452875925926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45939.452875925926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45939.452875925926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45939.452875925926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45939.452875925926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45939.452875925926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45939.452875925926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45939.452875925926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45939.452875925926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45939.452875925926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45939.452875925926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45939.452875925926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45939.452875925926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45939.452875925926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45939.452875925926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45939.452875925926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45939.452875925926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45939.452875925926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45939.452875925926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45939.452875925926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45939.452875925926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45939.452875925926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45939.452875925926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45939.452875925926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45939.452875925926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45939.452875925926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45939.452875925926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45939.452875925926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45939.452875925926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45939.452875925926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45939.452875925926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45939.452875925926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45939.452875925926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45939.452875925926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45939.452875925926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45939.452875925926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45939.452875925926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45939.452875925926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45939.452875925926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45939.452875925926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45939.452875925926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45939.452875925926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45939.452875925926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45939.452875925926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45939.452875925926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45939.452875925926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45939.452875925926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45939.452875925926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45939.452875925926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45939.452875925926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45939.452875925926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45939.452875925926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45939.452875925926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45939.452875925926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45939.452875925926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45939.452875925926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45939.452875925926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45939.452875925926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45939.452875925926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45939.452875925926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45939.452875925926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45939.452875925926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45939.452875925926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45939.452875925926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45939.452875925926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45939.452875925926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45939.452875925926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45939.452875925926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45939.452875925926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45939.452875925926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45939.452875925926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45939.452875925926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45939.452875925926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45939.452875925926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45939.452875925926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45939.452875925926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45939.452875925926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45939.452875925926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45939.452875925926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45939.452875925926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45939.452875925926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45939.452875925926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45939.452875925926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45939.452875925926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45939.452875925926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45939.452875925926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45939.452875925926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45939.452875925926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45939.452875925926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45939.452875925926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45939.452875925926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45939.452875925926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45939.452875925926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45939.452875925926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45939.452875925926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45939.452875925926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45939.452875925926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45939.452875925926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45939.452875925926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45939.452875925926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45939.452875925926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45939.452875925926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45939.452875925926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45939.452875925926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45939.452875925926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45939.452875925926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45939.452875925926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45939.452875925926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45939.452875925926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45939.452875925926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45939.452875925926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45939.452875925926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45939.452875925926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45939.452875925926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45939.452875925926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45939.452875925926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45939.452875925926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45939.452875925926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45939.452875925926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45939.452875925926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45939.452875925926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45939.452875925926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45939.452875925926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45939.452875925926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45939.452875925926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45939.452875925926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45939.452875925926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45939.452875925926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45939.452875925926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45939.452875925926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45939.452875925926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45939.452875925926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45939.452875925926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45939.452875925926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45939.452875925926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45939.452875925926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45939.452875925926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45939.452875925926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45939.452875925926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45939.452875925926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45939.452875925926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45939.452875925926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45939.452875925926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45939.452875925926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45939.452875925926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45939.452875925926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45939.452875925926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45939.452875925926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45939.452875925926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45939.452875925926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45939.452875925926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45939.452875925926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45939.452875925926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45939.452875925926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45939.452875925926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45939.452875925926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45939.452875925926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45939.452875925926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45939.452875925926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45939.452875925926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45939.452875925926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45939.452875925926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45939.452875925926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45939.452875925926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45939.452875925926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45939.452875925926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45939.452875925926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45939.452875925926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45939.452875925926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45939.452875925926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45939.452875925926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45939.452875925926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45939.452875925926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45939.452875925926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45939.452875925926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45939.452875925926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45939.452875925926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45939.452875925926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45939.452875925926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45939.452875925926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45939.452875925926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45939.452875925926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45939.452875925926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45939.452875925926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45939.452875925926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45939.452875925926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45939.452875925926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45939.452875925926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45939.452875925926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45939.452875925926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45939.452875925926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45939.452875925926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45939.452875925926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45939.452875925926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45939.452875925926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45939.452875925926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45939.452875925926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45939.452875925926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45939.452875925926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45939.452875925926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45939.452875925926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45939.452875925926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45939.452875925926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45939.452875925926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45939.452875925926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45939.452875925926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45939.452875925926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45939.452875925926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45939.452875925926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45939.452875925926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45939.452875925926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45939.452875925926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45939.452875925926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45939.452875925926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45939.452875925926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45939.452875925926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45939.452875925926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45939.452875925926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45939.452875925926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45939.452875925926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45939.452875925926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45939.452875925926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45939.452875925926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45939.452875925926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45939.452875925926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45939.452875925926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45939.452875925926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45939.452875925926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45939.452875925926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45939.452875925926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45939.452875925926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45939.452875925926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45939.452875925926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45939.452875925926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45939.452875925926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45939.452875925926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45939.452875925926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45939.452875925926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45939.452875925926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45939.452875925926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45939.452875925926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45939.452875925926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45939.452875925926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45939.452875925926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45939.452875925926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45939.452875925926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45939.452875925926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45939.452875925926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45939.452875925926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45939.452875925926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45939.452875925926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45939.452875925926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45939.452875925926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45939.452875925926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45939.452875925926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45939.452875925926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45939.452875925926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45939.452875925926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45939.452875925926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45939.452875925926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45939.452875925926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45939.452875925926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45939.452875925926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45939.452875925926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45939.452875925926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45939.452875925926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45939.452875925926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45939.452875925926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45939.452875925926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45939.452875925926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45939.452875925926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45939.452875925926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45939.452875925926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45939.452875925926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45939.452875925926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45939.452875925926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45939.452875925926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45939.452875925926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45939.452875925926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45939.452875925926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45939.452875925926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45939.452875925926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45939.452875925926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45939.452875925926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45939.452875925926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45939.452875925926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45939.452875925926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45939.452875925926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45939.452875925926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45939.452875925926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45939.452875925926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45939.452875925926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45939.452875925926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45939.452875925926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45939.452875925926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45939.452875925926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45939.452875925926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45939.452875925926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45939.452875925926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45939.452875925926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45939.452875925926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45939.452875925926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45939.452875925926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45939.452875925926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45939.452875925926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45939.452875925926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45939.452875925926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45939.452875925926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45939.452875925926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45939.452875925926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45939.452875925926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45939.452875925926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45939.452875925926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45939.452875925926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45939.452875925926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45939.452875925926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45939.452875925926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45939.452875925926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45939.452875925926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45939.452875925926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45939.452875925926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45939.452875925926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45939.452875925926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45939.452875925926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45939.452875925926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45939.452875925926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45939.452875925926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45939.452875925926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45939.452875925926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45939.452875925926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45939.452875925926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45939.452875925926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45939.452875925926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45939.452875925926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45939.452875925926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45939.452875925926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45939.452875925926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45939.452875925926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45939.452875925926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45939.452875925926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45939.452875925926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45939.452875925926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45939.452875925926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45939.452875925926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45939.452875925926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45939.452875925926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45939.452875925926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45939.452875925926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45939.452875925926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45939.452875925926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45939.452875925926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45939.452875925926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45939.452875925926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45939.452875925926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45939.452875925926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45939.452875925926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45939.452875925926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45939.452875925926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45939.452875925926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45939.452875925926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45939.452875925926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45939.452875925926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45939.452875925926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45939.452875925926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45939.452875925926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45939.452875925926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45939.452875925926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45939.452875925926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45939.452875925926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45939.452875925926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45939.452875925926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45939.452875925926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45939.452875925926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45939.452875925926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45939.452875925926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45939.452875925926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45939.452875925926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45939.452875925926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45939.452875925926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45939.452875925926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45939.452875925926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45939.452875925926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45939.452875925926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45939.452875925926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45939.452875925926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45939.452875925926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45939.452875925926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45939.452875925926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45939.452875925926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45939.452875925926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45939.452875925926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45939.452875925926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45939.452875925926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45939.452875925926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45939.452875925926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45939.452875925926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45939.452875925926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45939.452875925926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45939.452875925926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45939.452875925926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45939.452875925926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45939.452875925926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45939.452875925926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45939.452875925926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45939.452875925926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45939.452875925926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45939.452875925926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45939.452875925926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45939.452875925926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45939.452875925926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45939.452875925926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45939.452875925926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45939.452875925926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45939.452875925926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45939.452875925926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45939.452875925926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45939.452875925926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45939.452875925926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45939.452875925926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45939.452875925926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45939.452875925926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45939.452875925926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45939.452875925926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45939.452875925926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45939.452875925926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45939.452875925926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45939.452875925926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45939.452875925926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45939.452875925926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45939.452875925926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45939.452875925926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45939.452875925926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45939.452875925926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45939.452875925926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45939.452875925926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45939.452875925926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45939.452875925926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45939.452875925926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45939.452875925926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45939.452875925926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45939.452875925926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45939.452875925926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45939.452875925926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45939.452875925926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45939.452875925926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45939.452875925926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45939.452875925926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45939.452875925926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45939.452875925926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45939.452875925926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45939.452875925926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45939.452875925926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45939.452875925926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45939.452875925926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45939.452875925926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45939.452875925926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45939.452875925926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45939.452875925926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45939.452875925926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45939.452875925926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45939.452875925926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45939.452875925926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45939.452875925926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45939.452875925926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45939.452875925926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45939.452875925926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45939.452875925926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45939.452875925926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45939.452875925926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45939.452875925926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45939.452875925926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45939.452875925926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45939.452875925926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45939.452875925926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45939.452875925926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45939.452875925926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45939.452875925926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45939.452875925926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45939.452875925926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45939.452875925926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45939.452875925926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45939.452875925926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45939.452875925926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45939.452875925926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45939.452875925926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45939.452875925926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45939.452875925926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45939.452875925926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45939.452875925926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45939.452875925926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45939.452875925926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45939.452875925926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45939.452875925926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45939.452875925926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45939.452875925926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45939.452875925926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45939.452875925926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45939.452875925926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45939.452875925926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45939.452875925926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45939.452875925926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45939.452875925926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45939.452875925926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45939.452875925926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45939.452875925926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45939.452875925926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45939.452875925926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45939.452875925926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45939.452875925926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45939.452875925926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45939.452875925926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45939.452875925926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45939.452875925926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45939.452875925926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45939.452875925926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45939.452875925926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45939.452875925926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45939.452875925926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45939.452875925926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45939.452875925926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45939.452875925926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45939.452875925926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45939.452875925926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45939.452875925926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45939.452875925926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45939.452875925926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45939.452875925926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45939.452875925926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45939.452875925926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45939.452875925926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45939.452875925926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45939.452875925926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45939.452875925926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45939.452875925926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45939.452875925926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45939.452875925926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45939.452875925926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45939.452875925926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45939.452875925926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45939.452875925926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45939.452875925926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45939.452875925926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45939.452875925926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45939.452875925926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45939.452875925926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45939.452875925926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45939.452875925926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45939.452875925926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45939.452875925926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45939.452875925926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45939.452875925926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45939.452875925926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45939.452875925926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45939.452875925926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45939.452875925926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45939.452875925926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45939.452875925926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45939.452875925926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45939.452875925926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45939.452875925926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45939.452875925926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45939.452875925926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45939.452875925926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45939.452875925926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45939.452875925926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45939.452875925926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45939.452875925926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45939.452875925926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45939.452875925926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45939.452875925926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45939.452875925926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45939.452875925926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45939.452875925926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45939.452875925926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45939.452875925926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45939.452875925926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45939.452875925926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45939.452875925926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45939.452875925926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45939.452875925926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45939.452875925926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45939.452875925926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45939.452875925926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45939.452875925926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45939.452875925926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45939.452875925926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45939.452875925926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45939.452875925926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45939.452875925926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45939.452875925926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45939.452875925926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45939.452875925926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45939.452875925926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45939.452875925926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45939.452875925926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45939.452875925926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45939.452875925926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45939.452875925926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45939.452875925926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45939.452875925926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45939.452875925926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45939.452875925926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45939.452875925926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45939.452875925926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45939.452875925926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45939.452875925926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45939.452875925926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45939.452875925926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45939.452875925926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45939.452875925926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45939.452875925926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45939.452875925926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45939.452875925926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45939.452875925926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45939.452875925926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45939.452875925926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45939.452875925926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45939.452875925926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45939.452875925926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45939.452875925926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45939.452875925926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45939.452875925926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45939.452875925926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45939.452875925926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45939.452875925926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45939.452875925926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45939.452875925926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45939.452875925926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45939.452875925926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45939.452875925926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45939.452875925926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45939.452875925926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45939.452875925926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45939.452875925926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45939.452875925926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45939.452875925926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45939.452875925926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45939.452875925926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45939.452875925926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45939.452875925926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45939.452875925926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45939.452875925926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45939.452875925926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45939.452875925926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45939.452875925926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45939.452875925926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45939.452875925926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45939.452875925926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45939.452875925926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45939.452875925926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45939.452875925926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45939.452875925926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45939.452875925926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45939.452875925926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45939.452875925926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45939.452875925926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45939.452875925926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45939.452875925926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45939.452875925926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45939.452875925926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45939.452875925926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45939.452875925926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45939.452875925926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45939.452875925926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45939.452875925926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45939.452875925926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45939.452875925926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45939.452875925926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45939.452875925926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45939.452875925926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45939.452875925926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45939.452875925926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45939.452875925926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45939.452875925926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45939.452875925926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45939.452875925926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45939.452875925926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45939.452875925926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45939.452875925926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45939.452875925926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45939.452875925926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45939.452875925926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45939.452875925926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45939.452875925926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45939.452875925926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45939.452875925926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45939.452875925926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45939.452875925926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45939.452875925926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45939.452875925926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45939.452875925926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45939.452875925926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45939.452875925926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45939.452875925926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45939.452875925926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45939.452875925926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45939.452875925926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45939.452875925926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45939.452875925926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45939.452875925926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45939.452875925926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45939.452875925926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45939.452875925926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45939.452875925926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45939.452875925926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45939.452875925926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45939.452875925926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45939.452875925926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45939.452875925926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45939.452875925926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45939.452875925926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45939.452875925926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45939.452875925926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45939.452875925926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45939.452875925926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45939.452875925926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45939.452875925926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45939.452875925926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45939.452875925926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45939.452875925926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45939.452875925926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45939.452875925926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45939.452875925926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45939.452875925926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45939.452875925926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45939.452875925926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45939.452875925926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45939.452875925926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45939.452875925926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45939.452875925926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45939.452875925926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45939.452875925926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45939.452875925926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45939.452875925926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45939.452875925926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45939.452875925926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45939.452875925926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45939.452875925926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45939.452875925926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45939.452875925926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45939.452875925926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45939.452875925926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45939.452875925926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45939.452875925926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45939.452875925926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45939.452875925926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45939.452875925926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45939.452875925926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45939.452875925926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45939.452875925926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45939.452875925926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45939.452875925926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45939.452875925926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45939.452875925926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45939.452875925926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45939.452875925926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45939.452875925926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45939.452875925926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45939.452875925926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45939.452875925926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45939.452875925926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45939.452875925926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45939.452875925926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45939.452875925926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45939.452875925926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45939.452875925926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45939.452875925926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45939.452875925926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45939.452875925926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45939.452875925926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45939.452875925926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45939.452875925926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45939.452875925926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45939.452875925926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45939.452875925926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45939.452875925926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45939.452875925926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45939.452875925926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45939.452875925926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45939.452875925926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45939.452875925926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45939.452875925926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45939.452875925926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45939.452875925926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45939.452875925926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45939.452875925926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45939.452875925926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45939.452875925926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45939.452875925926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45939.452875925926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45939.452875925926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45939.452875925926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45939.452875925926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45939.452875925926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45939.452875925926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45939.452875925926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45939.452875925926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45939.452875925926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45939.452875925926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45939.452875925926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45939.452875925926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45939.452875925926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45939.452875925926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45939.452875925926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45939.452875925926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45939.452875925926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45939.452875925926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45939.452875925926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45939.452875925926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45939.452875925926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45939.452875925926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45939.452875925926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45939.452875925926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45939.452875925926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45939.452875925926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45939.452875925926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45939.452875925926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45939.452875925926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45939.452875925926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45939.452875925926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45939.452875925926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45939.452875925926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45939.452875925926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45939.452875925926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45939.452875925926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45939.452875925926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45939.452875925926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45939.452875925926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45939.452875925926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45939.452875925926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45939.452875925926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45939.452875925926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45939.452875925926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45939.452875925926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45939.452875925926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45939.452875925926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45939.452875925926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45939.452875925926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45939.452875925926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45939.452875925926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45939.452875925926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45939.452875925926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45939.452875925926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45939.452875925926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45939.452875925926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45939.452875925926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45939.452875925926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45939.452875925926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45939.452875925926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45939.452875925926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45939.452875925926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45939.452875925926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45939.452875925926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45939.452875925926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45939.452875925926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45939.452875925926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45939.452875925926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45939.452875925926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45939.452875925926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45939.452875925926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45939.452875925926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45939.452875925926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45939.452875925926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45939.452875925926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45939.452875925926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45939.452875925926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45939.452875925926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45939.452875925926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45939.452875925926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45939.452875925926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45939.452875925926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45939.452875925926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45939.452875925926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45939.452875925926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45939.452875925926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45939.452875925926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45939.452875925926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45939.452875925926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45939.452875925926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45939.452875925926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45939.452875925926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45939.452875925926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45939.452875925926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45939.452875925926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45939.452875925926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45939.452875925926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45939.452875925926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45939.452875925926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45939.452875925926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45939.452875925926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45939.452875925926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45939.452875925926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45939.452875925926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45939.452875925926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45939.452875925926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45939.452875925926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45939.452875925926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45939.452875925926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45939.452875925926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45939.452875925926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45939.452875925926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45939.452875925926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45939.452875925926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45939.452875925926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45939.452875925926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45939.452875925926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45939.452875925926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45939.452875925926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45939.452875925926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45939.452875925926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45939.452875925926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45939.452875925926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45939.452875925926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45939.452875925926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45939.452875925926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45939.452875925926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45939.452875925926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45939.452875925926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45939.452875925926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45939.452875925926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45939.452875925926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45939.452875925926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45939.452875925926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45939.452875925926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45939.452875925926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45939.452875925926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45939.452875925926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45939.452875925926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45939.452875925926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45939.452875925926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45939.452875925926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45939.452875925926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45939.452875925926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45939.452875925926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45939.452875925926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45939.452875925926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45939.452875925926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45939.452875925926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45939.452875925926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45939.452875925926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45939.452875925926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45939.452875925926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45939.452875925926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45939.452875925926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45939.452875925926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45939.452875925926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45939.452875925926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45939.452875925926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45939.452875925926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45939.452875925926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45939.452875925926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45939.452875925926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45939.452875925926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45939.452875925926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45939.452875925926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45939.452875925926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45939.452875925926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45939.452875925926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45939.452875925926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45939.452875925926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45939.452875925926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45939.452875925926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45939.452875925926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45939.452875925926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45939.452875925926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45939.452875925926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45939.452875925926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45939.452875925926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45939.452875925926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45939.452875925926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45939.452875925926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45939.452875925926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45939.452875925926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45939.452875925926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45939.452875925926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45939.452875925926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45939.452875925926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45939.452875925926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45939.452875925926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45939.452875925926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45939.452875925926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45939.452875925926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45939.452875925926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45939.452875925926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45939.452875925926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45939.452875925926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45939.452875925926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45939.452875925926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45939.452875925926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45939.452875925926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45939.452875925926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45939.452875925926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45939.452875925926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45939.452875925926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45939.452875925926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45939.452875925926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45939.452875925926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45939.452875925926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45939.452875925926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45939.452875925926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45939.452875925926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45939.452875925926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45939.452875925926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45939.452875925926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45939.452875925926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45939.452875925926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45939.452875925926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45939.452875925926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45939.452875925926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45939.452875925926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45939.452875925926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45939.452875925926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45939.452875925926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45939.452875925926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45939.452875925926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45939.452875925926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45939.452875925926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45939.452875925926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45939.452875925926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45939.452875925926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45939.452875925926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45939.452875925926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45939.452875925926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45939.452875925926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45939.452875925926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45939.452875925926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45939.452875925926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45939.452875925926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45939.452875925926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45939.452875925926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45939.452875925926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45939.452875925926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45939.452875925926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45939.452875925926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45939.452875925926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45939.452875925926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45939.452875925926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45939.452875925926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45939.452875925926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45939.452875925926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45939.452875925926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45939.452875925926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45939.452875925926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45939.452875925926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45939.452875925926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45939.452875925926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45939.452875925926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45939.452875925926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45939.452875925926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45939.452875925926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45939.452875925926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45939.452875925926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45939.452875925926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45939.452875925926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45939.452875925926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45939.452875925926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45939.452875925926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45939.452875925926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45939.452875925926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45939.452875925926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45939.452875925926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45939.452875925926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45939.452875925926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45939.452875925926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45939.452875925926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45939.452875925926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45939.452875925926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45939.452875925926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45939.452875925926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45939.452875925926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45939.452875925926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45939.452875925926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45939.452875925926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45939.452875925926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45939.452875925926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45939.452875925926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45939.452875925926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45939.452875925926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45939.452875925926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45939.452875925926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45939.452875925926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45939.452875925926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45939.452875925926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45939.452875925926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45939.452875925926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45939.452875925926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45939.452875925926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45939.452875925926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45939.452875925926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45939.452875925926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45939.452875925926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45939.452875925926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45939.452875925926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45939.452875925926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45939.452875925926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45939.452875925926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45939.452875925926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45939.452875925926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45939.452875925926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45939.452875925926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45939.452875925926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45939.452875925926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45939.452875925926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45939.452875925926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45939.452875925926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45939.452875925926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45939.452875925926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45939.452875925926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45939.452875925926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45939.452875925926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45939.452875925926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45939.452875925926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45939.452875925926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45939.452875925926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45939.452875925926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45939.452875925926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45939.452875925926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45939.452875925926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45939.452875925926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45939.452875925926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45939.452875925926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45939.452875925926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45939.452875925926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45939.452875925926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45939.452875925926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45939.452875925926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45939.452875925926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45939.452875925926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45939.452875925926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45939.452875925926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45939.452875925926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45939.452875925926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45939.452875925926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45939.452875925926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45939.452875925926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45939.452875925926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45939.452875925926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45939.452875925926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45939.452875925926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45939.452875925926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45939.452875925926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45939.452875925926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45939.452875925926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45939.452875925926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45939.452875925926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45939.452875925926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45939.452875925926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45939.452875925926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45939.452875925926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45939.452875925926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45939.452875925926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45939.452875925926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45939.452875925926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45939.452875925926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45939.452875925926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45939.452875925926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45939.452875925926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45939.452875925926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45939.452875925926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45939.452875925926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45939.452875925926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45939.452875925926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45939.452875925926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45939.452875925926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45939.452875925926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45939.452875925926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45939.452875925926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45939.452875925926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45939.452875925926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45939.452875925926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45939.452875925926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45939.452875925926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45939.452875925926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45939.452875925926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45939.452875925926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45939.452875925926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45939.452875925926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45939.452875925926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45939.452875925926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45939.452875925926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45939.452875925926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45939.452875925926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45939.452875925926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45939.452875925926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45939.452875925926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235.9721583333303</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129" t="s">
        <v>36308</v>
      </c>
      <c r="E3" s="130" t="s">
        <v>39049</v>
      </c>
      <c r="F3" s="131">
        <v>45939.391030092593</v>
      </c>
      <c r="G3" s="132">
        <f ca="1">IFERROR(NOW()-F3,"")</f>
        <v>6.1845833333791234E-2</v>
      </c>
      <c r="H3" s="131">
        <v>45939.383981481478</v>
      </c>
      <c r="I3" s="127" t="str">
        <f>IFERROR(VLOOKUP(D3,DB!A:F,6,0),"")</f>
        <v>Generator-SG</v>
      </c>
      <c r="J3" s="127" t="str">
        <f>IFERROR(VLOOKUP(D3,DB!A:G,7,0),"")</f>
        <v>Dead</v>
      </c>
      <c r="K3" s="134" t="s">
        <v>39067</v>
      </c>
      <c r="L3" s="129" t="str">
        <f>IFERROR(VLOOKUP(D3,DB!A:I,9,0),"")</f>
        <v>Latis</v>
      </c>
    </row>
    <row r="4" spans="1:16" ht="15" customHeight="1">
      <c r="A4" s="127" t="s">
        <v>39068</v>
      </c>
      <c r="B4" s="127" t="str">
        <f>IFERROR(VLOOKUP(D4,DB!A:K,11,0),"")</f>
        <v>R4</v>
      </c>
      <c r="C4" s="128">
        <v>5</v>
      </c>
      <c r="D4" s="129" t="s">
        <v>38797</v>
      </c>
      <c r="E4" s="130" t="s">
        <v>39049</v>
      </c>
      <c r="F4" s="131">
        <v>45939.423391203702</v>
      </c>
      <c r="G4" s="133">
        <f ca="1">IFERROR(NOW()-F4,"")</f>
        <v>2.9484722224879079E-2</v>
      </c>
      <c r="H4" s="131">
        <v>45939.402395833335</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45939.452875925926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45939.452875925926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45939.452875925926</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45939.452875925926</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45939.452875925926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45939.452875925926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45939.452875925926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8"/>
      <c r="E12" s="130"/>
      <c r="F12" s="131"/>
      <c r="G12" s="133">
        <f ca="1">IFERROR(NOW()-F12,"")</f>
        <v>45939.452875925926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45939.452875925926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45939.452875925926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45939.452875925926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45939.452875925926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45939.452875925926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45939.452875925926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45939.452875925926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45939.452875925926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45939.452875925926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45939.452875925926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45939.452875925926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45939.452875925926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45939.452875925926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45939.452875925926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45939.452875925926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45939.452875925926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45939.452875925926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45939.452875925926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45939.452875925926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45939.452875925926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45939.452875925926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45939.452875925926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45939.452875925926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45939.452875925926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45939.452875925926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45939.452875925926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45939.452875925926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45939.452875925926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45939.452875925926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45939.452875925926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45939.452875925926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45939.452875925926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45939.452875925926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45939.452875925926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45939.452875925926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45939.452875925926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45939.452875925926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45939.452875925926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45939.452875925926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45939.452875925926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45939.452875925926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45939.452875925926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45939.452875925926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45939.452875925926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45939.452875925926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45939.452875925926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45939.452875925926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45939.452875925926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45939.452875925926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45939.452875925926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45939.452875925926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45939.452875925926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45939.452875925926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45939.452875925926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45939.452875925926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45939.452875925926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45939.452875925926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45939.452875925926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45939.452875925926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45939.452875925926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45939.452875925926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45939.452875925926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45939.452875925926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45939.452875925926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45939.452875925926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45939.452875925926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45939.452875925926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45939.452875925926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45939.452875925926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45939.452875925926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45939.452875925926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45939.452875925926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45939.452875925926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45939.452875925926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45939.452875925926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45939.452875925926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45939.452875925926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45939.452875925926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45939.452875925926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45939.452875925926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45939.452875925926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45939.452875925926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45939.452875925926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45939.452875925926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45939.452875925926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45939.452875925926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45939.452875925926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45939.452875925926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45939.452875925926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45939.452875925926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45939.452875925926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45939.452875925926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45939.452875925926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45939.452875925926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45939.452875925926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45939.452875925926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45939.452875925926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45939.452875925926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45939.452875925926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45939.452875925926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45939.452875925926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45939.452875925926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45939.452875925926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45939.452875925926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45939.452875925926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45939.452875925926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45939.452875925926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45939.452875925926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45939.452875925926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45939.452875925926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45939.452875925926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45939.452875925926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45939.452875925926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45939.452875925926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45939.452875925926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45939.452875925926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45939.452875925926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45939.452875925926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45939.452875925926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45939.452875925926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45939.452875925926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45939.452875925926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45939.452875925926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45939.452875925926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45939.452875925926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45939.452875925926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45939.452875925926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45939.452875925926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45939.452875925926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45939.452875925926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45939.452875925926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45939.452875925926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45939.452875925926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45939.452875925926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45939.452875925926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45939.452875925926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45939.452875925926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45939.452875925926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45939.452875925926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45939.452875925926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45939.452875925926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45939.452875925926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45939.452875925926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45939.452875925926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45939.452875925926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45939.452875925926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45939.452875925926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45939.452875925926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45939.452875925926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45939.452875925926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45939.452875925926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45939.452875925926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45939.452875925926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45939.452875925926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45939.452875925926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45939.452875925926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45939.452875925926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45939.452875925926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45939.452875925926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45939.452875925926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45939.452875925926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45939.452875925926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45939.452875925926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45939.452875925926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45939.452875925926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45939.452875925926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45939.452875925926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45939.452875925926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45939.452875925926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45939.452875925926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45939.452875925926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45939.452875925926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45939.452875925926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45939.452875925926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45939.452875925926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45939.452875925926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45939.452875925926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45939.452875925926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45939.452875925926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45939.452875925926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45939.452875925926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45939.452875925926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45939.452875925926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45939.452875925926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45939.452875925926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45939.452875925926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45939.452875925926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45939.452875925926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45939.452875925926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45939.452875925926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45939.452875925926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45939.452875925926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45939.452875925926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45939.452875925926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45939.452875925926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45939.452875925926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45939.452875925926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45939.452875925926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45939.452875925926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45939.452875925926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45939.452875925926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45939.452875925926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45939.452875925926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45939.452875925926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45939.452875925926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45939.452875925926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45939.452875925926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45939.452875925926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45939.452875925926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45939.452875925926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45939.452875925926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45939.452875925926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45939.452875925926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45939.452875925926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45939.452875925926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45939.452875925926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45939.452875925926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45939.452875925926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45939.452875925926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45939.452875925926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45939.452875925926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45939.452875925926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45939.452875925926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45939.452875925926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45939.452875925926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45939.452875925926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45939.452875925926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45939.452875925926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45939.452875925926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45939.452875925926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45939.452875925926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45939.452875925926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45939.452875925926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45939.452875925926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45939.452875925926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45939.452875925926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45939.452875925926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45939.452875925926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45939.452875925926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45939.452875925926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45939.452875925926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45939.452875925926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45939.452875925926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45939.452875925926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45939.452875925926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45939.452875925926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45939.452875925926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45939.452875925926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45939.452875925926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45939.452875925926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45939.452875925926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45939.452875925926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45939.452875925926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45939.452875925926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45939.452875925926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45939.452875925926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45939.452875925926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45939.452875925926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45939.452875925926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45939.452875925926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45939.452875925926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45939.452875925926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45939.452875925926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45939.452875925926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45939.452875925926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45939.452875925926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45939.452875925926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45939.452875925926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45939.452875925926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45939.452875925926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45939.452875925926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45939.452875925926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45939.452875925926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45939.452875925926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45939.452875925926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45939.452875925926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45939.452875925926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45939.452875925926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45939.452875925926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45939.452875925926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45939.452875925926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45939.452875925926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45939.452875925926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45939.452875925926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45939.452875925926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45939.452875925926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45939.452875925926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45939.452875925926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45939.452875925926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45939.452875925926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45939.452875925926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45939.452875925926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45939.452875925926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45939.452875925926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45939.452875925926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45939.452875925926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45939.452875925926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45939.452875925926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45939.452875925926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45939.452875925926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45939.452875925926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45939.452875925926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45939.452875925926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45939.452875925926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45939.452875925926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45939.452875925926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45939.452875925926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45939.452875925926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45939.452875925926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45939.452875925926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45939.452875925926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45939.452875925926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45939.452875925926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45939.452875925926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45939.452875925926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45939.452875925926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45939.452875925926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45939.452875925926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45939.452875925926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45939.452875925926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45939.452875925926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45939.452875925926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45939.452875925926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45939.452875925926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45939.452875925926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45939.452875925926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45939.452875925926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45939.452875925926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45939.452875925926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45939.452875925926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45939.452875925926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45939.452875925926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45939.452875925926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45939.452875925926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45939.452875925926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45939.452875925926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45939.452875925926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45939.452875925926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45939.452875925926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45939.452875925926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45939.452875925926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45939.452875925926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45939.452875925926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45939.452875925926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45939.452875925926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45939.452875925926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45939.452875925926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45939.452875925926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45939.452875925926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45939.452875925926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45939.452875925926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45939.452875925926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45939.452875925926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45939.452875925926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45939.452875925926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45939.452875925926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45939.452875925926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45939.452875925926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45939.452875925926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45939.452875925926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45939.452875925926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45939.452875925926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45939.452875925926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45939.452875925926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45939.452875925926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45939.452875925926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45939.452875925926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45939.452875925926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45939.452875925926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45939.452875925926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45939.452875925926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45939.452875925926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45939.452875925926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45939.452875925926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45939.452875925926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45939.452875925926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45939.452875925926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45939.452875925926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45939.452875925926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45939.452875925926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45939.452875925926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45939.452875925926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45939.452875925926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45939.452875925926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45939.452875925926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45939.452875925926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45939.452875925926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45939.452875925926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45939.452875925926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45939.452875925926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45939.452875925926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45939.452875925926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45939.452875925926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45939.452875925926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45939.452875925926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45939.452875925926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45939.452875925926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45939.452875925926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45939.452875925926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45939.452875925926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45939.452875925926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45939.452875925926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45939.452875925926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45939.452875925926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45939.452875925926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45939.452875925926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45939.452875925926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45939.452875925926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45939.452875925926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45939.452875925926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45939.452875925926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45939.452875925926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45939.452875925926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45939.452875925926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45939.452875925926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45939.452875925926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45939.452875925926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45939.452875925926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45939.452875925926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45939.452875925926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45939.452875925926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45939.452875925926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45939.452875925926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45939.452875925926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45939.452875925926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45939.452875925926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45939.452875925926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45939.452875925926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45939.452875925926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45939.452875925926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45939.452875925926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45939.452875925926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45939.452875925926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45939.452875925926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45939.452875925926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45939.452875925926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45939.452875925926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45939.452875925926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45939.452875925926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45939.452875925926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45939.452875925926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45939.452875925926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45939.452875925926</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45939.452875925926</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47.62081574073818</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ca="1">IFERROR(NOW()-F3,"")</f>
        <v>13.263998611109855</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0">IFERROR(NOW()-F4,"")</f>
        <v>45939.452875925926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0"/>
        <v>45939.452875925926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45939.452875925926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45939.452875925926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45939.452875925926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45939.452875925926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45939.452875925926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45939.452875925926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45939.452875925926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45939.452875925926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45939.452875925926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45939.452875925926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45939.452875925926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45939.452875925926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45939.452875925926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45939.452875925926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45939.452875925926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45939.452875925926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45939.452875925926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45939.452875925926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45939.452875925926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45939.452875925926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45939.452875925926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45939.452875925926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45939.452875925926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45939.452875925926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45939.452875925926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45939.452875925926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45939.452875925926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45939.452875925926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45939.452875925926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45939.452875925926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45939.452875925926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45939.452875925926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45939.452875925926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45939.452875925926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45939.452875925926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45939.452875925926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45939.452875925926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45939.452875925926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45939.452875925926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45939.452875925926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45939.452875925926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45939.452875925926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45939.452875925926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45939.452875925926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45939.452875925926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45939.452875925926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45939.452875925926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45939.452875925926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45939.452875925926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45939.452875925926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45939.452875925926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45939.452875925926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45939.452875925926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45939.452875925926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45939.452875925926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45939.452875925926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45939.452875925926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45939.452875925926</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45939.452875925926</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45939.452875925926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45939.452875925926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45939.452875925926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45939.452875925926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45939.452875925926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45939.452875925926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45939.452875925926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45939.452875925926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45939.452875925926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45939.452875925926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45939.452875925926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45939.452875925926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45939.452875925926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45939.452875925926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45939.452875925926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45939.452875925926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45939.452875925926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45939.452875925926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45939.452875925926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45939.452875925926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45939.452875925926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45939.452875925926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45939.452875925926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45939.452875925926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45939.452875925926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45939.452875925926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45939.452875925926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45939.452875925926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45939.452875925926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45939.452875925926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45939.452875925926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45939.452875925926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45939.452875925926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45939.452875925926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45939.452875925926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45939.452875925926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45939.452875925926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45939.452875925926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45939.452875925926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45939.452875925926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45939.452875925926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45939.452875925926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45939.452875925926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45939.452875925926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45939.452875925926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45939.452875925926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45939.452875925926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45939.452875925926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45939.452875925926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45939.452875925926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45939.452875925926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45939.452875925926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45939.452875925926</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45939.452875925926</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0" ht="15"/>
    <row r="1371" ht="15"/>
    <row r="1372" ht="15"/>
    <row r="1373"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12.680028703704011</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39077</v>
      </c>
      <c r="B3" s="150" t="str">
        <f>IFERROR(VLOOKUP(D3,DB!A:K,11,0),"")</f>
        <v>R6</v>
      </c>
      <c r="C3" s="149">
        <v>1</v>
      </c>
      <c r="D3" s="150" t="s">
        <v>34282</v>
      </c>
      <c r="E3" s="149" t="s">
        <v>38964</v>
      </c>
      <c r="F3" s="153">
        <v>45939.439837962964</v>
      </c>
      <c r="G3" s="152">
        <f ca="1">IFERROR(NOW()-F3,"-")</f>
        <v>1.3037962962698657E-2</v>
      </c>
      <c r="H3" s="153">
        <v>45927.987534722219</v>
      </c>
      <c r="I3" s="150" t="str">
        <f>IFERROR(VLOOKUP(D3,DB!A:F,6,0),"")</f>
        <v>SCECO</v>
      </c>
      <c r="J3" s="150" t="str">
        <f>IFERROR(VLOOKUP(D3,DB!A:G,7,0),"")</f>
        <v>Vandalized</v>
      </c>
      <c r="K3" s="149" t="s">
        <v>39078</v>
      </c>
      <c r="L3" s="150" t="str">
        <f>IFERROR(VLOOKUP(D3,DB!A:I,9,0),"")</f>
        <v>Latis</v>
      </c>
    </row>
    <row r="4" spans="1:16383" ht="31.5" customHeight="1">
      <c r="A4" s="149" t="s">
        <v>39079</v>
      </c>
      <c r="B4" s="150" t="s">
        <v>5398</v>
      </c>
      <c r="C4" s="149">
        <v>1</v>
      </c>
      <c r="D4" s="150" t="s">
        <v>32861</v>
      </c>
      <c r="E4" s="149" t="s">
        <v>39075</v>
      </c>
      <c r="F4" s="151">
        <v>45933.880972222221</v>
      </c>
      <c r="G4" s="152">
        <f ca="1">IFERROR(NOW()-F4,"-")</f>
        <v>5.5719037037051748</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39080</v>
      </c>
      <c r="B5" s="150" t="s">
        <v>5398</v>
      </c>
      <c r="C5" s="149">
        <v>1</v>
      </c>
      <c r="D5" s="150" t="s">
        <v>33408</v>
      </c>
      <c r="E5" s="149" t="s">
        <v>38964</v>
      </c>
      <c r="F5" s="151">
        <v>45934.942245370374</v>
      </c>
      <c r="G5" s="152">
        <f ca="1">IFERROR(NOW()-F5,"-")</f>
        <v>4.5106305555527797</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39081</v>
      </c>
      <c r="B6" s="150" t="str">
        <f>IFERROR(VLOOKUP(D6,DB!A:K,11,0),"")</f>
        <v>R6</v>
      </c>
      <c r="C6" s="150">
        <v>1</v>
      </c>
      <c r="D6" s="150" t="s">
        <v>33684</v>
      </c>
      <c r="E6" s="149" t="s">
        <v>39075</v>
      </c>
      <c r="F6" s="155">
        <v>45939.434942129628</v>
      </c>
      <c r="G6" s="152">
        <f ca="1">IFERROR(NOW()-F6,"-")</f>
        <v>1.7933796298166271E-2</v>
      </c>
      <c r="H6" s="155">
        <v>45937.667847222219</v>
      </c>
      <c r="I6" s="150" t="str">
        <f>IFERROR(VLOOKUP(D6,DB!A:F,6,0),"")</f>
        <v>SCECO</v>
      </c>
      <c r="J6" s="150" t="str">
        <f>IFERROR(VLOOKUP(D6,DB!A:G,7,0),"")</f>
        <v>Weak</v>
      </c>
      <c r="K6" s="156" t="s">
        <v>39082</v>
      </c>
      <c r="L6" s="150" t="str">
        <f>IFERROR(VLOOKUP(D6,DB!A:I,9,0),"")</f>
        <v>Latis</v>
      </c>
    </row>
    <row r="7" spans="1:16383" ht="31.5" customHeight="1">
      <c r="A7" s="161" t="s">
        <v>39083</v>
      </c>
      <c r="B7" s="161" t="str">
        <f>IFERROR(VLOOKUP(D7,DB!A:K,11,0),"")</f>
        <v>R6</v>
      </c>
      <c r="C7" s="161">
        <v>1</v>
      </c>
      <c r="D7" s="150" t="s">
        <v>36762</v>
      </c>
      <c r="E7" s="161" t="s">
        <v>38964</v>
      </c>
      <c r="F7" s="169">
        <v>45939.418634259258</v>
      </c>
      <c r="G7" s="152">
        <f ca="1">IFERROR(NOW()-F7,"-")</f>
        <v>3.4241666668094695E-2</v>
      </c>
      <c r="H7" s="169">
        <v>45939.412777777776</v>
      </c>
      <c r="I7" s="161" t="str">
        <f>IFERROR(VLOOKUP(D7,DB!A:F,6,0),"")</f>
        <v>Generator-SG</v>
      </c>
      <c r="J7" s="161" t="str">
        <f>IFERROR(VLOOKUP(D7,DB!A:G,7,0),"")</f>
        <v>Dead</v>
      </c>
      <c r="K7" s="161" t="s">
        <v>39084</v>
      </c>
      <c r="L7" s="161" t="str">
        <f>IFERROR(VLOOKUP(D7,DB!A:I,9,0),"")</f>
        <v>Latis</v>
      </c>
    </row>
    <row r="8" spans="1:16383" ht="31.5" customHeight="1">
      <c r="A8" s="161"/>
      <c r="B8" s="161" t="str">
        <f>IFERROR(VLOOKUP(D8,DB!A:K,11,0),"")</f>
        <v/>
      </c>
      <c r="C8" s="161"/>
      <c r="D8" s="160"/>
      <c r="E8" s="161"/>
      <c r="F8" s="161"/>
      <c r="G8" s="152">
        <f ca="1">IFERROR(NOW()-F8,"-")</f>
        <v>45939.452875925926</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45939.452875925926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45939.452875925926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45939.452875925926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45939.452875925926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45939.452875925926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45939.452875925926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45939.452875925926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45939.452875925926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45939.452875925926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45939.452875925926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45939.452875925926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45939.452875925926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45939.452875925926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45939.452875925926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45939.452875925926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45939.452875925926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45939.452875925926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45939.452875925926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45939.452875925926</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45939.452875925926</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45939.452875925926</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45939.452875925926</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45939.452875925926</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45939.452875925926</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45939.452875925926</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45939.452875925926</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45939.452875925926</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45939.452875925926</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45939.452875925926</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45939.452875925926</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45939.452875925926</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45939.452875925926</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45939.452875925926</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45939.452875925926</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45939.452875925926</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45939.452875925926</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45939.452875925926</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45939.452875925926</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45939.452875925926</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45939.452875925926</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45939.452875925926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45939.452875925926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45939.452875925926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45939.452875925926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45939.452875925926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45939.452875925926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45939.452875925926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45939.452875925926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45939.452875925926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45939.452875925926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45939.452875925926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45939.452875925926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45939.452875925926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45939.452875925926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45939.452875925926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45939.452875925926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45939.452875925926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45939.452875925926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45939.452875925926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45939.452875925926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45939.452875925926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45939.452875925926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45939.452875925926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45939.452875925926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45939.452875925926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45939.452875925926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45939.452875925926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45939.452875925926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45939.452875925926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45939.452875925926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45939.452875925926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45939.452875925926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45939.452875925926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45939.452875925926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45939.452875925926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45939.452875925926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45939.452875925926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45939.452875925926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45939.452875925926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45939.452875925926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45939.452875925926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45939.452875925926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45939.452875925926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45939.452875925926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45939.452875925926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45939.452875925926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45939.452875925926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45939.452875925926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45939.452875925926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45939.452875925926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45939.452875925926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45939.452875925926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45939.452875925926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45939.452875925926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45939.452875925926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45939.452875925926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45939.452875925926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45939.452875925926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45939.452875925926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45939.452875925926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45939.452875925926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45939.452875925926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45939.452875925926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45939.452875925926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45939.452875925926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45939.452875925926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45939.452875925926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45939.452875925926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45939.452875925926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45939.452875925926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45939.452875925926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45939.452875925926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45939.452875925926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45939.452875925926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45939.452875925926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45939.452875925926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45939.452875925926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45939.452875925926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45939.452875925926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45939.452875925926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45939.452875925926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45939.452875925926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45939.452875925926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45939.452875925926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45939.452875925926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45939.452875925926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45939.452875925926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45939.452875925926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45939.452875925926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45939.452875925926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45939.452875925926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45939.452875925926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45939.452875925926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45939.452875925926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45939.452875925926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45939.452875925926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45939.452875925926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45939.452875925926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45939.452875925926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45939.452875925926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45939.452875925926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45939.452875925926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45939.452875925926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45939.452875925926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45939.452875925926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45939.452875925926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45939.452875925926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45939.452875925926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45939.452875925926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45939.452875925926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45939.452875925926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45939.452875925926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45939.452875925926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45939.452875925926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45939.452875925926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45939.452875925926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45939.452875925926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45939.452875925926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45939.452875925926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45939.452875925926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45939.452875925926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45939.452875925926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45939.452875925926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45939.452875925926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45939.452875925926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45939.452875925926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45939.452875925926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45939.452875925926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45939.452875925926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45939.452875925926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45939.452875925926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45939.452875925926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45939.452875925926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45939.452875925926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45939.452875925926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45939.452875925926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45939.452875925926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45939.452875925926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45939.452875925926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45939.452875925926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45939.452875925926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45939.452875925926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45939.452875925926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45939.452875925926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45939.452875925926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45939.452875925926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45939.452875925926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45939.452875925926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45939.452875925926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45939.452875925926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45939.452875925926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45939.452875925926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45939.452875925926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45939.452875925926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45939.452875925926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45939.452875925926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45939.452875925926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45939.452875925926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45939.452875925926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45939.452875925926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45939.452875925926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45939.452875925926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45939.452875925926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45939.452875925926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45939.452875925926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45939.452875925926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45939.452875925926</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2025-10-09T07:52:54Z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