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15" documentId="13_ncr:1_{F6CB121F-512D-4AA6-A0C1-0FB36C537598}" xr6:coauthVersionLast="47" xr6:coauthVersionMax="47" xr10:uidLastSave="{F5BB75AC-0414-4595-A565-835673EE2F00}"/>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G25" i="6"/>
  <c r="G26" i="6"/>
  <c r="L6" i="6"/>
  <c r="L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<sst xmlns="http://schemas.openxmlformats.org/spreadsheetml/2006/main" count="178593" uniqueCount="39080">
  <si>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</si>
  <si>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</si>
  <si>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</si>
  <si>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</si>
  <si>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</si>
  <si>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</si>
  <si>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</si>
  <si>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</si>
  <si>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</si>
  <si>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</si>
  <si>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</si>
  <si>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</si>
  <si>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</si>
  <si>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</si>
  <si>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</si>
  <si>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</si>
  <si>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</si>
  <si>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</si>
  <si>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</si>
  <si>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</si>
  <si>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</si>
  <si>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</si>
  <si>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</si>
  <si>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</si>
  <si>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</si>
  <si>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</si>
  <si>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</si>
  <si>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</si>
  <si>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</si>
  <si>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</si>
  <si>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</si>
  <si>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</si>
  <si>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</si>
  <si>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</si>
  <si>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</si>
  <si>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</si>
  <si>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</si>
  <si>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</si>
  <si>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</si>
  <si>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</si>
  <si>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</si>
  <si>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</si>
  <si>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</si>
  <si>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</si>
  <si>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</si>
  <si>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</si>
  <si>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</si>
  <si>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</si>
  <si>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</si>
  <si>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</si>
  <si>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</si>
  <si>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</si>
  <si>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</si>
  <si>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</si>
  <si>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</si>
  <si>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</si>
  <si>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</si>
  <si>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</si>
  <si>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</si>
  <si>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</si>
  <si>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</si>
  <si>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</si>
  <si>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</si>
  <si>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</si>
  <si>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</si>
  <si>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</si>
  <si>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</si>
  <si>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</si>
  <si>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</si>
  <si>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</si>
  <si>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</si>
  <si>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</si>
  <si>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</si>
  <si>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</si>
  <si>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</si>
  <si>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</si>
  <si>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</si>
  <si>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</si>
  <si>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</si>
  <si>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</si>
  <si>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</si>
  <si>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</si>
  <si>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</si>
  <si>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</si>
  <si>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</si>
  <si>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</si>
  <si>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</si>
  <si>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</si>
  <si>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</si>
  <si>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</si>
  <si>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</si>
  <si>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</si>
  <si>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</si>
  <si>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</si>
  <si>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</si>
  <si>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</si>
  <si>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</si>
  <si>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</si>
  <si>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</si>
  <si>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</si>
  <si>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</si>
  <si>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</si>
  <si>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</si>
  <si>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</si>
  <si>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</si>
  <si>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</si>
  <si>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</si>
  <si>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</si>
  <si>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</si>
  <si>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</si>
  <si>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</si>
  <si>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</si>
  <si>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</si>
  <si>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</si>
  <si>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</si>
  <si>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</si>
  <si>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</si>
  <si>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</si>
  <si>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</si>
  <si>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</si>
  <si>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</si>
  <si>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</si>
  <si>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</si>
  <si>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</si>
  <si>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</si>
  <si>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</si>
  <si>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</si>
  <si>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</si>
  <si>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</si>
  <si>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</si>
  <si>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</si>
  <si>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</si>
  <si>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</si>
  <si>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</si>
  <si>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</si>
  <si>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</si>
  <si>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</si>
  <si>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</si>
  <si>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</si>
  <si>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</si>
  <si>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</si>
  <si>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</si>
  <si>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</si>
  <si>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</si>
  <si>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</si>
  <si>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</si>
  <si>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</si>
  <si>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</si>
  <si>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</si>
  <si>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</si>
  <si>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</si>
  <si>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</si>
  <si>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</si>
  <si>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</si>
  <si>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</si>
  <si>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</si>
  <si>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</si>
  <si>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</si>
  <si>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</si>
  <si>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</si>
  <si>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</si>
  <si>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</si>
  <si>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</si>
  <si>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</si>
  <si>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</si>
  <si>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</si>
  <si>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</si>
  <si>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</si>
  <si>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</si>
  <si>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</si>
  <si>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</si>
  <si>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</si>
  <si>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</si>
  <si>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</si>
  <si>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</si>
  <si>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</si>
  <si>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</si>
  <si>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</si>
  <si>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</si>
  <si>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</si>
  <si>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</si>
  <si>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</si>
  <si>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</si>
  <si>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</si>
  <si>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</si>
  <si>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</si>
  <si>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</si>
  <si>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</si>
  <si>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</si>
  <si>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</si>
  <si>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</si>
  <si>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</si>
  <si>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</si>
  <si>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</si>
  <si>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</si>
  <si>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</si>
  <si>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</si>
  <si>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</si>
  <si>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</si>
  <si>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</si>
  <si>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</si>
  <si>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</si>
  <si>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</si>
  <si>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</si>
  <si>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</si>
  <si>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</si>
  <si>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</si>
  <si>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</si>
  <si>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</si>
  <si>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</si>
  <si>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</si>
  <si>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</si>
  <si>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</si>
  <si>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</si>
  <si>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</si>
  <si>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</si>
  <si>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</si>
  <si>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</si>
  <si>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</si>
  <si>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</si>
  <si>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</si>
  <si>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</si>
  <si>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</si>
  <si>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</si>
  <si>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</si>
  <si>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</si>
  <si>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</si>
  <si>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</si>
  <si>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</si>
  <si>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</si>
  <si>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</si>
  <si>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</si>
  <si>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</si>
  <si>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</si>
  <si>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</si>
  <si>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</si>
  <si>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</si>
  <si>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</si>
  <si>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</si>
  <si>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</si>
  <si>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</si>
  <si>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</si>
  <si>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</si>
  <si>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</si>
  <si>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</si>
  <si>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</si>
  <si>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</si>
  <si>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</si>
  <si>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</si>
  <si>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</si>
  <si>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</si>
  <si>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</si>
  <si>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</si>
  <si>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</si>
  <si>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</si>
  <si>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</si>
  <si>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</si>
  <si>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</si>
  <si>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</si>
  <si>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</si>
  <si>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</si>
  <si>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</si>
  <si>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</si>
  <si>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</si>
  <si>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</si>
  <si>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</si>
  <si>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</si>
  <si>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</si>
  <si>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</si>
  <si>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</si>
  <si>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</si>
  <si>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</si>
  <si>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</si>
  <si>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</si>
  <si>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</si>
  <si>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</si>
  <si>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</si>
  <si>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</si>
  <si>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</si>
  <si>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</si>
  <si>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</si>
  <si>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</si>
  <si>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</si>
  <si>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</si>
  <si>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</si>
  <si>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</si>
  <si>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</si>
  <si>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</si>
  <si>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</si>
  <si>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</si>
  <si>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</si>
  <si>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</si>
  <si>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</si>
  <si>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</si>
  <si>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</si>
  <si>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</si>
  <si>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</si>
  <si>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</si>
  <si>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</si>
  <si>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</si>
  <si>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</si>
  <si>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</si>
  <si>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</si>
  <si>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</si>
  <si>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</si>
  <si>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</si>
  <si>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</si>
  <si>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</si>
  <si>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</si>
  <si>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</si>
  <si>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</si>
  <si>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</si>
  <si>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</si>
  <si>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</si>
  <si>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</si>
  <si>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</si>
  <si>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</si>
  <si>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</si>
  <si>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</si>
  <si>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</si>
  <si>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</si>
  <si>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</si>
  <si>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</si>
  <si>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</si>
  <si>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</si>
  <si>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</si>
  <si>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</si>
  <si>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</si>
  <si>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</si>
  <si>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</si>
  <si>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</si>
  <si>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</si>
  <si>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</si>
  <si>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</si>
  <si>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</si>
  <si>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</si>
  <si>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</si>
  <si>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</si>
  <si>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</si>
  <si>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</si>
  <si>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</si>
  <si>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</si>
  <si>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</si>
  <si>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</si>
  <si>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</si>
  <si>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</si>
  <si>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</si>
  <si>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</si>
  <si>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</si>
  <si>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</si>
  <si>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</si>
  <si>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</si>
  <si>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</si>
  <si>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</si>
  <si>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</si>
  <si>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</si>
  <si>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</si>
  <si>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</si>
  <si>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</si>
  <si>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</si>
  <si>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</si>
  <si>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</si>
  <si>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</si>
  <si>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</si>
  <si>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</si>
  <si>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</si>
  <si>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</si>
  <si>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</si>
  <si>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</si>
  <si>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</si>
  <si>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</si>
  <si>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</si>
  <si>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</si>
  <si>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</si>
  <si>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</si>
  <si>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</si>
  <si>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</si>
  <si>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</si>
  <si>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</si>
  <si>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</si>
  <si>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</si>
  <si>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</si>
  <si>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</si>
  <si>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</si>
  <si>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</si>
  <si>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</si>
  <si>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</si>
  <si>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</si>
  <si>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</si>
  <si>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</si>
  <si>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</si>
  <si>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</si>
  <si>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</si>
  <si>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</si>
  <si>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</si>
  <si>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</si>
  <si>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</si>
  <si>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</si>
  <si>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</si>
  <si>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</si>
  <si>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</si>
  <si>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</si>
  <si>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</si>
  <si>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</si>
  <si>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</si>
  <si>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</si>
  <si>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</si>
  <si>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</si>
  <si>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</si>
  <si>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</si>
  <si>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</si>
  <si>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</si>
  <si>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</si>
  <si>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</si>
  <si>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</si>
  <si>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</si>
  <si>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</si>
  <si>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</si>
  <si>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</si>
  <si>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</si>
  <si>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</si>
  <si>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</si>
  <si>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</si>
  <si>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</si>
  <si>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</si>
  <si>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</si>
  <si>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</si>
  <si>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</si>
  <si>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</si>
  <si>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</si>
  <si>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</si>
  <si>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</si>
  <si>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</si>
  <si>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</si>
  <si>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</si>
  <si>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</si>
  <si>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</si>
  <si>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</si>
  <si>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</si>
  <si>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</si>
  <si>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</si>
  <si>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</si>
  <si>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</si>
  <si>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</si>
  <si>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</si>
  <si>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</si>
  <si>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</si>
  <si>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</si>
  <si>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</si>
  <si>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</si>
  <si>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</si>
  <si>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</si>
  <si>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</si>
  <si>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</si>
  <si>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</si>
  <si>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</si>
  <si>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</si>
  <si>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</si>
  <si>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</si>
  <si>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</si>
  <si>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</si>
  <si>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</si>
  <si>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</si>
  <si>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</si>
  <si>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</si>
  <si>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</si>
  <si>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</si>
  <si>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</si>
  <si>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</si>
  <si>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</si>
  <si>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</si>
  <si>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</si>
  <si>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</si>
  <si>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</si>
  <si>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</si>
  <si>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</si>
  <si>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</si>
  <si>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</si>
  <si>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</si>
  <si>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</si>
  <si>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</si>
  <si>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</si>
  <si>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</si>
  <si>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</si>
  <si>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</si>
  <si>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</si>
  <si>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</si>
  <si>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</si>
  <si>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</si>
  <si>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</si>
  <si>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</si>
  <si>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</si>
  <si>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</si>
  <si>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</si>
  <si>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</si>
  <si>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</si>
  <si>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</si>
  <si>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</si>
  <si>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</si>
  <si>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</si>
  <si>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</si>
  <si>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</si>
  <si>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</si>
  <si>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</si>
  <si>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</si>
  <si>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</si>
  <si>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</si>
  <si>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</si>
  <si>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</si>
  <si>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</si>
  <si>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</si>
  <si>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</si>
  <si>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</si>
  <si>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</si>
  <si>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</si>
  <si>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</si>
  <si>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</si>
  <si>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</si>
  <si>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</si>
  <si>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</si>
  <si>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</si>
  <si>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</si>
  <si>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</si>
  <si>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</si>
  <si>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</si>
  <si>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</si>
  <si>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</si>
  <si>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</si>
  <si>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</si>
  <si>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</si>
  <si>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</si>
  <si>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</si>
  <si>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</si>
  <si>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</si>
  <si>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</si>
  <si>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</si>
  <si>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</si>
  <si>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</si>
  <si>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</si>
  <si>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</si>
  <si>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</si>
  <si>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</si>
  <si>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</si>
  <si>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</si>
  <si>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</si>
  <si>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</si>
  <si>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</si>
  <si>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</si>
  <si>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</si>
  <si>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</si>
  <si>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</si>
  <si>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</si>
  <si>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</si>
  <si>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</si>
  <si>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</si>
  <si>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</si>
  <si>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</si>
  <si>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</si>
  <si>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</si>
  <si>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</si>
  <si>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</si>
  <si>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</si>
  <si>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</si>
  <si>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</si>
  <si>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</si>
  <si>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</si>
  <si>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</si>
  <si>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</si>
  <si>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</si>
  <si>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</si>
  <si>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</si>
  <si>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</si>
  <si>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</si>
  <si>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</si>
  <si>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</si>
  <si>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</si>
  <si>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</si>
  <si>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</si>
  <si>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</si>
  <si>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</si>
  <si>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</si>
  <si>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</si>
  <si>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</si>
  <si>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</si>
  <si>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</si>
  <si>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</si>
  <si>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</si>
  <si>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</si>
  <si>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</si>
  <si>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</si>
  <si>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</si>
  <si>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</si>
  <si>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</si>
  <si>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</si>
  <si>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</si>
  <si>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</si>
  <si>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</si>
  <si>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</si>
  <si>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</si>
  <si>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</si>
  <si>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</si>
  <si>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</si>
  <si>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</si>
  <si>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</si>
  <si>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</si>
  <si>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</si>
  <si>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</si>
  <si>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</si>
  <si>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</si>
  <si>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</si>
  <si>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</si>
  <si>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</si>
  <si>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</si>
  <si>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</si>
  <si>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</si>
  <si>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</si>
  <si>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</si>
  <si>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</si>
  <si>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</si>
  <si>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</si>
  <si>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</si>
  <si>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</si>
  <si>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</si>
  <si>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</si>
  <si>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</si>
  <si>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</si>
  <si>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</si>
  <si>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</si>
  <si>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</si>
  <si>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</si>
  <si>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</si>
  <si>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</si>
  <si>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</si>
  <si>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</si>
  <si>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</si>
  <si>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</si>
  <si>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</si>
  <si>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</si>
  <si>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</si>
  <si>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</si>
  <si>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</si>
  <si>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</si>
  <si>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</si>
  <si>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</si>
  <si>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</si>
  <si>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</si>
  <si>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</si>
  <si>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</si>
  <si>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</si>
  <si>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</si>
  <si>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</si>
  <si>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</si>
  <si>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</si>
  <si>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</si>
  <si>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</si>
  <si>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</si>
  <si>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</si>
  <si>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</si>
  <si>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</si>
  <si>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</si>
  <si>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</si>
  <si>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</si>
  <si>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</si>
  <si>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</si>
  <si>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</si>
  <si>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</si>
  <si>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</si>
  <si>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</si>
  <si>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</si>
  <si>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</si>
  <si>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</si>
  <si>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</si>
  <si>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</si>
  <si>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</si>
  <si>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</si>
  <si>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</si>
  <si>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</si>
  <si>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</si>
  <si>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</si>
  <si>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</si>
  <si>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</si>
  <si>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</si>
  <si>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</si>
  <si>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</si>
  <si>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</si>
  <si>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</si>
  <si>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</si>
  <si>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</si>
  <si>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</si>
  <si>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</si>
  <si>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</si>
  <si>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</si>
  <si>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</si>
  <si>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</si>
  <si>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</si>
  <si>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</si>
  <si>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</si>
  <si>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</si>
  <si>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</si>
  <si>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</si>
  <si>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</si>
  <si>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</si>
  <si>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</si>
  <si>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</si>
  <si>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</si>
  <si>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</si>
  <si>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</si>
  <si>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</si>
  <si>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</si>
  <si>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</si>
  <si>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</si>
  <si>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</si>
  <si>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</si>
  <si>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</si>
  <si>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</si>
  <si>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</si>
  <si>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</si>
  <si>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</si>
  <si>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</si>
  <si>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</si>
  <si>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</si>
  <si>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</si>
  <si>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</si>
  <si>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</si>
  <si>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</si>
  <si>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</si>
  <si>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</si>
  <si>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</si>
  <si>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</si>
  <si>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</si>
  <si>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</si>
  <si>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</si>
  <si>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</si>
  <si>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</si>
  <si>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</si>
  <si>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</si>
  <si>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</si>
  <si>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</si>
  <si>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</si>
  <si>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</si>
  <si>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</si>
  <si>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</si>
  <si>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</si>
  <si>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</si>
  <si>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</si>
  <si>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</si>
  <si>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</si>
  <si>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</si>
  <si>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</si>
  <si>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</si>
  <si>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</si>
  <si>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</si>
  <si>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</si>
  <si>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</si>
  <si>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</si>
  <si>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</si>
  <si>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</si>
  <si>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</si>
  <si>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</si>
  <si>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</si>
  <si>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</si>
  <si>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</si>
  <si>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</si>
  <si>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</si>
  <si>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</si>
  <si>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</si>
  <si>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</si>
  <si>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</si>
  <si>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</si>
  <si>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</si>
  <si>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</si>
  <si>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</si>
  <si>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</si>
  <si>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</si>
  <si>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</si>
  <si>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</si>
  <si>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</si>
  <si>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</si>
  <si>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</si>
  <si>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</si>
  <si>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</si>
  <si>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</si>
  <si>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</si>
  <si>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</si>
  <si>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</si>
  <si>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</si>
  <si>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</si>
  <si>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</si>
  <si>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</si>
  <si>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</si>
  <si>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</si>
  <si>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</si>
  <si>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</si>
  <si>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</si>
  <si>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</si>
  <si>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</si>
  <si>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</si>
  <si>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</si>
  <si>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</si>
  <si>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</si>
  <si>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</si>
  <si>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</si>
  <si>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</si>
  <si>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</si>
  <si>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</si>
  <si>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</si>
  <si>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</si>
  <si>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</si>
  <si>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</si>
  <si>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</si>
  <si>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</si>
  <si>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</si>
  <si>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</si>
  <si>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</si>
  <si>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</si>
  <si>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</si>
  <si>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</si>
  <si>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</si>
  <si>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</si>
  <si>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</si>
  <si>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</si>
  <si>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</si>
  <si>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</si>
  <si>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</si>
  <si>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</si>
  <si>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</si>
  <si>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</si>
  <si>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</si>
  <si>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</si>
  <si>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</si>
  <si>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</si>
  <si>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</si>
  <si>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</si>
  <si>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</si>
  <si>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</si>
  <si>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</si>
  <si>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</si>
  <si>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</si>
  <si>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</si>
  <si>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</si>
  <si>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</si>
  <si>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</si>
  <si>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</si>
  <si>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</si>
  <si>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</si>
  <si>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</si>
  <si>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</si>
  <si>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</si>
  <si>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</si>
  <si>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</si>
  <si>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</si>
  <si>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</si>
  <si>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</si>
  <si>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</si>
  <si>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</si>
  <si>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</si>
  <si>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</si>
  <si>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</si>
  <si>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</si>
  <si>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</si>
  <si>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</si>
  <si>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</si>
  <si>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</si>
  <si>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</si>
  <si>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</si>
  <si>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</si>
  <si>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</si>
  <si>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</si>
  <si>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</si>
  <si>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</si>
  <si>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</si>
  <si>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</si>
  <si>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</si>
  <si>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</si>
  <si>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</si>
  <si>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</si>
  <si>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</si>
  <si>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</si>
  <si>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</si>
  <si>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</si>
  <si>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</si>
  <si>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</si>
  <si>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</si>
  <si>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</si>
  <si>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</si>
  <si>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</si>
  <si>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</si>
  <si>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</si>
  <si>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</si>
  <si>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</si>
  <si>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</si>
  <si>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</si>
  <si>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</si>
  <si>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</si>
  <si>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</si>
  <si>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</si>
  <si>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</si>
  <si>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</si>
  <si>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</si>
  <si>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</si>
  <si>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</si>
  <si>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</si>
  <si>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</si>
  <si>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</si>
  <si>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</si>
  <si>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</si>
  <si>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</si>
  <si>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</si>
  <si>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</si>
  <si>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</si>
  <si>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</si>
  <si>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</si>
  <si>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</si>
  <si>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</si>
  <si>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</si>
  <si>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</si>
  <si>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</si>
  <si>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</si>
  <si>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</si>
  <si>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</si>
  <si>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</si>
  <si>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</si>
  <si>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</si>
  <si>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</si>
  <si>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</si>
  <si>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</si>
  <si>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</si>
  <si>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</si>
  <si>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</si>
  <si>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</si>
  <si>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</si>
  <si>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</si>
  <si>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</si>
  <si>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</si>
  <si>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</si>
  <si>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</si>
  <si>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</si>
  <si>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</si>
  <si>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</si>
  <si>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</si>
  <si>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</si>
  <si>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</si>
  <si>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</si>
  <si>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</si>
  <si>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</si>
  <si>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</si>
  <si>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</si>
  <si>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</si>
  <si>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</si>
  <si>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</si>
  <si>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</si>
  <si>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</si>
  <si>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</si>
  <si>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</si>
  <si>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</si>
  <si>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</si>
  <si>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</si>
  <si>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</si>
  <si>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</si>
  <si>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</si>
  <si>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</si>
  <si>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</si>
  <si>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</si>
  <si>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</si>
  <si>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</si>
  <si>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</si>
  <si>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</si>
  <si>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</si>
  <si>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</si>
  <si>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</si>
  <si>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</si>
  <si>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</si>
  <si>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</si>
  <si>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</si>
  <si>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</si>
  <si>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</si>
  <si>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</si>
  <si>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</si>
  <si>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</si>
  <si>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</si>
  <si>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</si>
  <si>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</si>
  <si>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</si>
  <si>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</si>
  <si>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</si>
  <si>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</si>
  <si>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</si>
  <si>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</si>
  <si>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</si>
  <si>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</si>
  <si>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</si>
  <si>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</si>
  <si>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</si>
  <si>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</si>
  <si>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</si>
  <si>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</si>
  <si>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</si>
  <si>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</si>
  <si>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</si>
  <si>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</si>
  <si>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</si>
  <si>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</si>
  <si>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</si>
  <si>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</si>
  <si>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</si>
  <si>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</si>
  <si>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</si>
  <si>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</si>
  <si>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</si>
  <si>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</si>
  <si>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</si>
  <si>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</si>
  <si>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</si>
  <si>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</si>
  <si>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</si>
  <si>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</si>
  <si>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</si>
  <si>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</si>
  <si>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</si>
  <si>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</si>
  <si>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</si>
  <si>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</si>
  <si>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</si>
  <si>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</si>
  <si>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</si>
  <si>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</si>
  <si>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</si>
  <si>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</si>
  <si>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</si>
  <si>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</si>
  <si>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</si>
  <si>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</si>
  <si>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</si>
  <si>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</si>
  <si>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</si>
  <si>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</si>
  <si>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</si>
  <si>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</si>
  <si>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</si>
  <si>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</si>
  <si>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</si>
  <si>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</si>
  <si>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</si>
  <si>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</si>
  <si>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</si>
  <si>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</si>
  <si>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</si>
  <si>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</si>
  <si>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</si>
  <si>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</si>
  <si>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</si>
  <si>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</si>
  <si>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</si>
  <si>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</si>
  <si>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</si>
  <si>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</si>
  <si>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</si>
  <si>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</si>
  <si>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</si>
  <si>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</si>
  <si>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</si>
  <si>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</si>
  <si>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</si>
  <si>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</si>
  <si>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</si>
  <si>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</si>
  <si>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</si>
  <si>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</si>
  <si>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</si>
  <si>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</si>
  <si>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</si>
  <si>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</si>
  <si>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</si>
  <si>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</si>
  <si>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</si>
  <si>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</si>
  <si>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</si>
  <si>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</si>
  <si>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</si>
  <si>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</si>
  <si>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</si>
  <si>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</si>
  <si>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</si>
  <si>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</si>
  <si>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</si>
  <si>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</si>
  <si>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</si>
  <si>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</si>
  <si>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</si>
  <si>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</si>
  <si>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</si>
  <si>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</si>
  <si>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</si>
  <si>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</si>
  <si>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</si>
  <si>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</si>
  <si>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</si>
  <si>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</si>
  <si>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</si>
  <si>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</si>
  <si>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</si>
  <si>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</si>
  <si>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</si>
  <si>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</si>
  <si>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</si>
  <si>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</si>
  <si>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</si>
  <si>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</si>
  <si>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</si>
  <si>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</si>
  <si>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</si>
  <si>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</si>
  <si>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</si>
  <si>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</si>
  <si>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</si>
  <si>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</si>
  <si>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</si>
  <si>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</si>
  <si>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</si>
  <si>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</si>
  <si>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</si>
  <si>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</si>
  <si>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</si>
  <si>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</si>
  <si>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</si>
  <si>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</si>
  <si>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</si>
  <si>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</si>
  <si>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</si>
  <si>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</si>
  <si>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</si>
  <si>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</si>
  <si>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</si>
  <si>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</si>
  <si>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</si>
  <si>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</si>
  <si>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</si>
  <si>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</si>
  <si>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</si>
  <si>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</si>
  <si>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</si>
  <si>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</si>
  <si>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</si>
  <si>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</si>
  <si>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</si>
  <si>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</si>
  <si>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</si>
  <si>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</si>
  <si>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</si>
  <si>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</si>
  <si>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</si>
  <si>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</si>
  <si>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</si>
  <si>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</si>
  <si>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</si>
  <si>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</si>
  <si>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</si>
  <si>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</si>
  <si>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</si>
  <si>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</si>
  <si>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</si>
  <si>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</si>
  <si>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</si>
  <si>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</si>
  <si>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</si>
  <si>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</si>
  <si>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</si>
  <si>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</si>
  <si>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</si>
  <si>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</si>
  <si>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</si>
  <si>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</si>
  <si>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</si>
  <si>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</si>
  <si>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</si>
  <si>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</si>
  <si>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</si>
  <si>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</si>
  <si>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</si>
  <si>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</si>
  <si>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</si>
  <si>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</si>
  <si>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</si>
  <si>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</si>
  <si>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</si>
  <si>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</si>
  <si>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</si>
  <si>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</si>
  <si>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</si>
  <si>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</si>
  <si>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</si>
  <si>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</si>
  <si>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</si>
  <si>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</si>
  <si>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</si>
  <si>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</si>
  <si>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</si>
  <si>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</si>
  <si>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</si>
  <si>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</si>
  <si>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</si>
  <si>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</si>
  <si>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</si>
  <si>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</si>
  <si>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</si>
  <si>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</si>
  <si>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</si>
  <si>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</si>
  <si>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</si>
  <si>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</si>
  <si>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</si>
  <si>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</si>
  <si>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</si>
  <si>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</si>
  <si>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</si>
  <si>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</si>
  <si>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</si>
  <si>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</si>
  <si>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</si>
  <si>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</si>
  <si>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</si>
  <si>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</si>
  <si>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</si>
  <si>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</si>
  <si>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</si>
  <si>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</si>
  <si>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</si>
  <si>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</si>
  <si>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</si>
  <si>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</si>
  <si>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</si>
  <si>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</si>
  <si>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</si>
  <si>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</si>
  <si>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</si>
  <si>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</si>
  <si>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</si>
  <si>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</si>
  <si>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</si>
  <si>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</si>
  <si>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</si>
  <si>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</si>
  <si>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</si>
  <si>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</si>
  <si>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</si>
  <si>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</si>
  <si>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</si>
  <si>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</si>
  <si>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</si>
  <si>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</si>
  <si>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</si>
  <si>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</si>
  <si>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</si>
  <si>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</si>
  <si>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</si>
  <si>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</si>
  <si>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</si>
  <si>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</si>
  <si>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</si>
  <si>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</si>
  <si>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</si>
  <si>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</si>
  <si>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</si>
  <si>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</si>
  <si>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</si>
  <si>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</si>
  <si>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</si>
  <si>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</si>
  <si>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</si>
  <si>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</si>
  <si>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</si>
  <si>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</si>
  <si>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</si>
  <si>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</si>
  <si>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</si>
  <si>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</si>
  <si>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</si>
  <si>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</si>
  <si>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</si>
  <si>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</si>
  <si>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</si>
  <si>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</si>
  <si>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</si>
  <si>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</si>
  <si>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</si>
  <si>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</si>
  <si>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</si>
  <si>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</si>
  <si>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</si>
  <si>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</si>
  <si>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</si>
  <si>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</si>
  <si>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</si>
  <si>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</si>
  <si>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</si>
  <si>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</si>
  <si>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</si>
  <si>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</si>
  <si>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</si>
  <si>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</si>
  <si>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</si>
  <si>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</si>
  <si>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</si>
  <si>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</si>
  <si>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</si>
  <si>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</si>
  <si>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</si>
  <si>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</si>
  <si>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</si>
  <si>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</si>
  <si>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</si>
  <si>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</si>
  <si>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</si>
  <si>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</si>
  <si>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</si>
  <si>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</si>
  <si>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</si>
  <si>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</si>
  <si>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</si>
  <si>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</si>
  <si>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</si>
  <si>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</si>
  <si>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</si>
  <si>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</si>
  <si>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</si>
  <si>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</si>
  <si>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</si>
  <si>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</si>
  <si>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</si>
  <si>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</si>
  <si>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</si>
  <si>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</si>
  <si>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</si>
  <si>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</si>
  <si>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</si>
  <si>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</si>
  <si>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</si>
  <si>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</si>
  <si>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</si>
  <si>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</si>
  <si>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</si>
  <si>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</si>
  <si>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</si>
  <si>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</si>
  <si>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</si>
  <si>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</si>
  <si>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</si>
  <si>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</si>
  <si>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</si>
  <si>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</si>
  <si>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</si>
  <si>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</si>
  <si>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</si>
  <si>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</si>
  <si>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</si>
  <si>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</si>
  <si>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</si>
  <si>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</si>
  <si>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</si>
  <si>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</si>
  <si>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</si>
  <si>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</si>
  <si>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</si>
  <si>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</si>
  <si>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</si>
  <si>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</si>
  <si>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</si>
  <si>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</si>
  <si>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</si>
  <si>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</si>
  <si>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</si>
  <si>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</si>
  <si>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</si>
  <si>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</si>
  <si>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</si>
  <si>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</si>
  <si>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</si>
  <si>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</si>
  <si>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</si>
  <si>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</si>
  <si>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</si>
  <si>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</si>
  <si>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</si>
  <si>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</si>
  <si>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</si>
  <si>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</si>
  <si>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</si>
  <si>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</si>
  <si>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</si>
  <si>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</si>
  <si>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</si>
  <si>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</si>
  <si>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</si>
  <si>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</si>
  <si>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</si>
  <si>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</si>
  <si>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</si>
  <si>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</si>
  <si>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</si>
  <si>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</si>
  <si>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</si>
  <si>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</si>
  <si>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</si>
  <si>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</si>
  <si>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</si>
  <si>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</si>
  <si>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</si>
  <si>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</si>
  <si>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</si>
  <si>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</si>
  <si>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</si>
  <si>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</si>
  <si>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</si>
  <si>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</si>
  <si>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</si>
  <si>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</si>
  <si>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</si>
  <si>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</si>
  <si>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</si>
  <si>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</si>
  <si>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</si>
  <si>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</si>
  <si>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</si>
  <si>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</si>
  <si>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</si>
  <si>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</si>
  <si>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</si>
  <si>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</si>
  <si>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</si>
  <si>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</si>
  <si>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</si>
  <si>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</si>
  <si>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</si>
  <si>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</si>
  <si>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</si>
  <si>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</si>
  <si>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</si>
  <si>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</si>
  <si>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</si>
  <si>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</si>
  <si>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</si>
  <si>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</si>
  <si>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</si>
  <si>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</si>
  <si>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</si>
  <si>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</si>
  <si>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</si>
  <si>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</si>
  <si>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</si>
  <si>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</si>
  <si>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</si>
  <si>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</si>
  <si>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</si>
  <si>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</si>
  <si>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</si>
  <si>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</si>
  <si>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</si>
  <si>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</si>
  <si>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</si>
  <si>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</si>
  <si>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</si>
  <si>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</si>
  <si>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</si>
  <si>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</si>
  <si>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</si>
  <si>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</si>
  <si>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</si>
  <si>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</si>
  <si>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</si>
  <si>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</si>
  <si>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</si>
  <si>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</si>
  <si>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</si>
  <si>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</si>
  <si>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</si>
  <si>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</si>
  <si>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</si>
  <si>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</si>
  <si>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</si>
  <si>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</si>
  <si>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</si>
  <si>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</si>
  <si>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</si>
  <si>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</si>
  <si>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</si>
  <si>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</si>
  <si>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</si>
  <si>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</si>
  <si>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</si>
  <si>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</si>
  <si>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</si>
  <si>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</si>
  <si>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</si>
  <si>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</si>
  <si>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</si>
  <si>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</si>
  <si>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</si>
  <si>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</si>
  <si>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</si>
  <si>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</si>
  <si>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</si>
  <si>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</si>
  <si>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</si>
  <si>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</si>
  <si>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</si>
  <si>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</si>
  <si>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</si>
  <si>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</si>
  <si>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</si>
  <si>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</si>
  <si>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</si>
  <si>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</si>
  <si>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</si>
  <si>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</si>
  <si>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</si>
  <si>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</si>
  <si>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</si>
  <si>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</si>
  <si>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</si>
  <si>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</si>
  <si>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</si>
  <si>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</si>
  <si>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</si>
  <si>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</si>
  <si>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</si>
  <si>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</si>
  <si>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</si>
  <si>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</si>
  <si>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</si>
  <si>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</si>
  <si>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</si>
  <si>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</si>
  <si>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</si>
  <si>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</si>
  <si>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</si>
  <si>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</si>
  <si>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</si>
  <si>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</si>
  <si>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</si>
  <si>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</si>
  <si>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</si>
  <si>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</si>
  <si>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</si>
  <si>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</si>
  <si>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</si>
  <si>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</si>
  <si>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</si>
  <si>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</si>
  <si>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</si>
  <si>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</si>
  <si>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</si>
  <si>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</si>
  <si>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</si>
  <si>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</si>
  <si>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</si>
  <si>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</si>
  <si>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</si>
  <si>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</si>
  <si>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</si>
  <si>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</si>
  <si>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</si>
  <si>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</si>
  <si>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</si>
  <si>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</si>
  <si>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</si>
  <si>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</si>
  <si>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</si>
  <si>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</si>
  <si>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</si>
  <si>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</si>
  <si>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</si>
  <si>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</si>
  <si>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</si>
  <si>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</si>
  <si>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</si>
  <si>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</si>
  <si>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</si>
  <si>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</si>
  <si>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</si>
  <si>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</si>
  <si>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</si>
  <si>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</si>
  <si>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</si>
  <si>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</si>
  <si>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</si>
  <si>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</si>
  <si>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</si>
  <si>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</si>
  <si>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</si>
  <si>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</si>
  <si>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</si>
  <si>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</si>
  <si>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</si>
  <si>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</si>
  <si>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</si>
  <si>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</si>
  <si>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</si>
  <si>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</si>
  <si>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</si>
  <si>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</si>
  <si>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</si>
  <si>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</si>
  <si>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</si>
  <si>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</si>
  <si>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</si>
  <si>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</si>
  <si>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</si>
  <si>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</si>
  <si>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</si>
  <si>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</si>
  <si>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</si>
  <si>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</si>
  <si>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</si>
  <si>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</si>
  <si>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</si>
  <si>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</si>
  <si>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</si>
  <si>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</si>
  <si>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</si>
  <si>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</si>
  <si>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</si>
  <si>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</si>
  <si>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</si>
  <si>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</si>
  <si>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</si>
  <si>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</si>
  <si>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</si>
  <si>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</si>
  <si>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</si>
  <si>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</si>
  <si>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</si>
  <si>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</si>
  <si>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</si>
  <si>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</si>
  <si>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</si>
  <si>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</si>
  <si>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</si>
  <si>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</si>
  <si>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</si>
  <si>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</si>
  <si>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</si>
  <si>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</si>
  <si>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</si>
  <si>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</si>
  <si>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</si>
  <si>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</si>
  <si>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</si>
  <si>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</si>
  <si>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</si>
  <si>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</si>
  <si>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</si>
  <si>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</si>
  <si>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</si>
  <si>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</si>
  <si>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</si>
  <si>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</si>
  <si>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</si>
  <si>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</si>
  <si>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</si>
  <si>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</si>
  <si>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</si>
  <si>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</si>
  <si>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</si>
  <si>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</si>
  <si>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</si>
  <si>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</si>
  <si>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</si>
  <si>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</si>
  <si>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</si>
  <si>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</si>
  <si>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</si>
  <si>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</si>
  <si>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</si>
  <si>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</si>
  <si>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</si>
  <si>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</si>
  <si>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</si>
  <si>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</si>
  <si>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</si>
  <si>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</si>
  <si>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</si>
  <si>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</si>
  <si>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</si>
  <si>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</si>
  <si>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</si>
  <si>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</si>
  <si>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</si>
  <si>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</si>
  <si>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</si>
  <si>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</si>
  <si>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</si>
  <si>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</si>
  <si>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</si>
  <si>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</si>
  <si>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</si>
  <si>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</si>
  <si>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</si>
  <si>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</si>
  <si>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</si>
  <si>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</si>
  <si>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</si>
  <si>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</si>
  <si>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</si>
  <si>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</si>
  <si>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</si>
  <si>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</si>
  <si>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</si>
  <si>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</si>
  <si>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</si>
  <si>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</si>
  <si>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</si>
  <si>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</si>
  <si>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</si>
  <si>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</si>
  <si>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</si>
  <si>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</si>
  <si>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</si>
  <si>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</si>
  <si>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</si>
  <si>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</si>
  <si>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</si>
  <si>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</si>
  <si>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</si>
  <si>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</si>
  <si>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</si>
  <si>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</si>
  <si>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</si>
  <si>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</si>
  <si>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</si>
  <si>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</si>
  <si>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</si>
  <si>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</si>
  <si>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</si>
  <si>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</si>
  <si>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</si>
  <si>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</si>
  <si>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</si>
  <si>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</si>
  <si>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</si>
  <si>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</si>
  <si>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</si>
  <si>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</si>
  <si>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</si>
  <si>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</si>
  <si>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</si>
  <si>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</si>
  <si>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</si>
  <si>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</si>
  <si>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</si>
  <si>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</si>
  <si>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</si>
  <si>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</si>
  <si>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</si>
  <si>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</si>
  <si>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</si>
  <si>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</si>
  <si>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</si>
  <si>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</si>
  <si>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</si>
  <si>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</si>
  <si>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</si>
  <si>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</si>
  <si>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</si>
  <si>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</si>
  <si>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</si>
  <si>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</si>
  <si>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</si>
  <si>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</si>
  <si>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</si>
  <si>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</si>
  <si>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</si>
  <si>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</si>
  <si>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</si>
  <si>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</si>
  <si>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</si>
  <si>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</si>
  <si>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</si>
  <si>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</si>
  <si>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</si>
  <si>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</si>
  <si>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</si>
  <si>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</si>
  <si>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</si>
  <si>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</si>
  <si>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</si>
  <si>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</si>
  <si>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</si>
  <si>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</si>
  <si>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</si>
  <si>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</si>
  <si>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</si>
  <si>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</si>
  <si>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</si>
  <si>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</si>
  <si>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</si>
  <si>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</si>
  <si>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</si>
  <si>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</si>
  <si>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</si>
  <si>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</si>
  <si>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</si>
  <si>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</si>
  <si>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</si>
  <si>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</si>
  <si>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</si>
  <si>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</si>
  <si>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</si>
  <si>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</si>
  <si>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</si>
  <si>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</si>
  <si>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</si>
  <si>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</si>
  <si>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</si>
  <si>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</si>
  <si>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</si>
  <si>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</si>
  <si>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</si>
  <si>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</si>
  <si>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</si>
  <si>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</si>
  <si>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</si>
  <si>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</si>
  <si>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</si>
  <si>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</si>
  <si>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</si>
  <si>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</si>
  <si>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</si>
  <si>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</si>
  <si>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</si>
  <si>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</si>
  <si>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</si>
  <si>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</si>
  <si>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</si>
  <si>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</si>
  <si>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</si>
  <si>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</si>
  <si>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</si>
  <si>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</si>
  <si>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</si>
  <si>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</si>
  <si>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</si>
  <si>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</si>
  <si>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</si>
  <si>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</si>
  <si>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</si>
  <si>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</si>
  <si>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</si>
  <si>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</si>
  <si>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</si>
  <si>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</si>
  <si>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</si>
  <si>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</si>
  <si>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</si>
  <si>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</si>
  <si>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</si>
  <si>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</si>
  <si>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</si>
  <si>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</si>
  <si>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</si>
  <si>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</si>
  <si>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</si>
  <si>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</si>
  <si>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</si>
  <si>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</si>
  <si>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</si>
  <si>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</si>
  <si>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</si>
  <si>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</si>
  <si>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</si>
  <si>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</si>
  <si>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</si>
  <si>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</si>
  <si>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</si>
  <si>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</si>
  <si>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</si>
  <si>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</si>
  <si>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</si>
  <si>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</si>
  <si>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</si>
  <si>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</si>
  <si>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</si>
  <si>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</si>
  <si>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</si>
  <si>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</si>
  <si>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</si>
  <si>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</si>
  <si>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</si>
  <si>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</si>
  <si>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</si>
  <si>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</si>
  <si>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</si>
  <si>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</si>
  <si>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</si>
  <si>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</si>
  <si>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</si>
  <si>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</si>
  <si>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</si>
  <si>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</si>
  <si>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</si>
  <si>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</si>
  <si>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</si>
  <si>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</si>
  <si>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</si>
  <si>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</si>
  <si>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</si>
  <si>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</si>
  <si>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</si>
  <si>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</si>
  <si>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</si>
  <si>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</si>
  <si>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</si>
  <si>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</si>
  <si>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</si>
  <si>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</si>
  <si>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</si>
  <si>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</si>
  <si>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</si>
  <si>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</si>
  <si>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</si>
  <si>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</si>
  <si>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</si>
  <si>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</si>
  <si>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</si>
  <si>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</si>
  <si>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</si>
  <si>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</si>
  <si>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</si>
  <si>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</si>
  <si>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</si>
  <si>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</si>
  <si>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</si>
  <si>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</si>
  <si>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</si>
  <si>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</si>
  <si>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</si>
  <si>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</si>
  <si>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</si>
  <si>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</si>
  <si>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</si>
  <si>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</si>
  <si>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</si>
  <si>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</si>
  <si>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</si>
  <si>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</si>
  <si>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</si>
  <si>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</si>
  <si>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</si>
  <si>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</si>
  <si>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</si>
  <si>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</si>
  <si>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</si>
  <si>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</si>
  <si>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</si>
  <si>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</si>
  <si>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</si>
  <si>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</si>
  <si>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</si>
  <si>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</si>
  <si>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</si>
  <si>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</si>
  <si>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</si>
  <si>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</si>
  <si>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</si>
  <si>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</si>
  <si>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</si>
  <si>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</si>
  <si>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</si>
  <si>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</si>
  <si>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</si>
  <si>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</si>
  <si>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</si>
  <si>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</si>
  <si>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</si>
  <si>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</si>
  <si>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</si>
  <si>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</si>
  <si>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</si>
  <si>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</si>
  <si>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</si>
  <si>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</si>
  <si>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</si>
  <si>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</si>
  <si>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</si>
  <si>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</si>
  <si>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</si>
  <si>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</si>
  <si>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</si>
  <si>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</si>
  <si>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</si>
  <si>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</si>
  <si>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</si>
  <si>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</si>
  <si>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</si>
  <si>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</si>
  <si>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</si>
  <si>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</si>
  <si>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</si>
  <si>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</si>
  <si>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</si>
  <si>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</si>
  <si>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</si>
  <si>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</si>
  <si>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</si>
  <si>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</si>
  <si>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</si>
  <si>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</si>
  <si>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</si>
  <si>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</si>
  <si>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</si>
  <si>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</si>
  <si>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</si>
  <si>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</si>
  <si>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</si>
  <si>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</si>
  <si>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</si>
  <si>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</si>
  <si>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</si>
  <si>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</si>
  <si>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</si>
  <si>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</si>
  <si>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</si>
  <si>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</si>
  <si>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</si>
  <si>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</si>
  <si>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</si>
  <si>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</si>
  <si>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</si>
  <si>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</si>
  <si>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</si>
  <si>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</si>
  <si>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</si>
  <si>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</si>
  <si>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</si>
  <si>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</si>
  <si>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</si>
  <si>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</si>
  <si>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</si>
  <si>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</si>
  <si>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</si>
  <si>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</si>
  <si>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</si>
  <si>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</si>
  <si>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</si>
  <si>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</si>
  <si>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</si>
  <si>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</si>
  <si>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</si>
  <si>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</si>
  <si>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</si>
  <si>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</si>
  <si>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</si>
  <si>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</si>
  <si>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</si>
  <si>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</si>
  <si>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</si>
  <si>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</si>
  <si>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</si>
  <si>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</si>
  <si>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</si>
  <si>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</si>
  <si>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</si>
  <si>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</si>
  <si>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</si>
  <si>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</si>
  <si>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</si>
  <si>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</si>
  <si>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</si>
  <si>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</si>
  <si>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</si>
  <si>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</si>
  <si>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</si>
  <si>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</si>
  <si>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</si>
  <si>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</si>
  <si>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</si>
  <si>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</si>
  <si>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</si>
  <si>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</si>
  <si>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</si>
  <si>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</si>
  <si>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</si>
  <si>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</si>
  <si>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</si>
  <si>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</si>
  <si>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</si>
  <si>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</si>
  <si>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</si>
  <si>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</si>
  <si>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</si>
  <si>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</si>
  <si>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</si>
  <si>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</si>
  <si>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</si>
  <si>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</si>
  <si>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</si>
  <si>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</si>
  <si>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</si>
  <si>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</si>
  <si>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</si>
  <si>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</si>
  <si>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</si>
  <si>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</si>
  <si>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</si>
  <si>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</si>
  <si>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</si>
  <si>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</si>
  <si>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</si>
  <si>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</si>
  <si>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</si>
  <si>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</si>
  <si>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</si>
  <si>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</si>
  <si>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</si>
  <si>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</si>
  <si>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</si>
  <si>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</si>
  <si>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</si>
  <si>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</si>
  <si>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</si>
  <si>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</si>
  <si>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</si>
  <si>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</si>
  <si>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</si>
  <si>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</si>
  <si>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</si>
  <si>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</si>
  <si>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</si>
  <si>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</si>
  <si>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</si>
  <si>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</si>
  <si>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</si>
  <si>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</si>
  <si>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</si>
  <si>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</si>
  <si>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</si>
  <si>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</si>
  <si>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</si>
  <si>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</si>
  <si>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</si>
  <si>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</si>
  <si>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</si>
  <si>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</si>
  <si>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</si>
  <si>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</si>
  <si>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</si>
  <si>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</si>
  <si>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</si>
  <si>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</si>
  <si>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</si>
  <si>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</si>
  <si>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</si>
  <si>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</si>
  <si>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</si>
  <si>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</si>
  <si>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</si>
  <si>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</si>
  <si>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</si>
  <si>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</si>
  <si>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</si>
  <si>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</si>
  <si>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</si>
  <si>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</si>
  <si>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</si>
  <si>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</si>
  <si>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</si>
  <si>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</si>
  <si>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</si>
  <si>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</si>
  <si>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</si>
  <si>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</si>
  <si>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</si>
  <si>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</si>
  <si>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</si>
  <si>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</si>
  <si>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</si>
  <si>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</si>
  <si>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</si>
  <si>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</si>
  <si>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</si>
  <si>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</si>
  <si>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</si>
  <si>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</si>
  <si>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</si>
  <si>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</si>
  <si>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</si>
  <si>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</si>
  <si>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</si>
  <si>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</si>
  <si>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</si>
  <si>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</si>
  <si>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</si>
  <si>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</si>
  <si>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</si>
  <si>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</si>
  <si>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</si>
  <si>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</si>
  <si>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</si>
  <si>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</si>
  <si>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</si>
  <si>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</si>
  <si>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</si>
  <si>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</si>
  <si>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</si>
  <si>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</si>
  <si>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</si>
  <si>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</si>
  <si>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</si>
  <si>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</si>
  <si>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</si>
  <si>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</si>
  <si>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</si>
  <si>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</si>
  <si>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</si>
  <si>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</si>
  <si>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</si>
  <si>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</si>
  <si>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</si>
  <si>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</si>
  <si>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</si>
  <si>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</si>
  <si>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</si>
  <si>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</si>
  <si>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</si>
  <si>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</si>
  <si>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</si>
  <si>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</si>
  <si>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</si>
  <si>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</si>
  <si>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</si>
  <si>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</si>
  <si>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</si>
  <si>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</si>
  <si>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</si>
  <si>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</si>
  <si>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</si>
  <si>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</si>
  <si>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</si>
  <si>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</si>
  <si>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</si>
  <si>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</si>
  <si>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</si>
  <si>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</si>
  <si>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</si>
  <si>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</si>
  <si>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</si>
  <si>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</si>
  <si>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</si>
  <si>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</si>
  <si>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</si>
  <si>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</si>
  <si>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</si>
  <si>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</si>
  <si>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</si>
  <si>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</si>
  <si>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</si>
  <si>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</si>
  <si>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</si>
  <si>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</si>
  <si>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</si>
  <si>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</si>
  <si>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</si>
  <si>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</si>
  <si>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</si>
  <si>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</si>
  <si>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</si>
  <si>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</si>
  <si>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</si>
  <si>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</si>
  <si>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</si>
  <si>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</si>
  <si>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</si>
  <si>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</si>
  <si>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</si>
  <si>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</si>
  <si>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</si>
  <si>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</si>
  <si>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</si>
  <si>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</si>
  <si>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</si>
  <si>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</si>
  <si>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</si>
  <si>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</si>
  <si>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</si>
  <si>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</si>
  <si>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</si>
  <si>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</si>
  <si>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</si>
  <si>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</si>
  <si>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</si>
  <si>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</si>
  <si>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</si>
  <si>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</si>
  <si>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</si>
  <si>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</si>
  <si>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</si>
  <si>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</si>
  <si>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</si>
  <si>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</si>
  <si>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</si>
  <si>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</si>
  <si>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</si>
  <si>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</si>
  <si>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</si>
  <si>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</si>
  <si>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</si>
  <si>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</si>
  <si>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</si>
  <si>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</si>
  <si>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</si>
  <si>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</si>
  <si>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</si>
  <si>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</si>
  <si>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</si>
  <si>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</si>
  <si>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</si>
  <si>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</si>
  <si>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</si>
  <si>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</si>
  <si>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</si>
  <si>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</si>
  <si>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</si>
  <si>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</si>
  <si>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</si>
  <si>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</si>
  <si>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</si>
  <si>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</si>
  <si>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</si>
  <si>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</si>
  <si>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</si>
  <si>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</si>
  <si>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</si>
  <si>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</si>
  <si>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</si>
  <si>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</si>
  <si>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</si>
  <si>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</si>
  <si>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</si>
  <si>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</si>
  <si>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</si>
  <si>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</si>
  <si>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</si>
  <si>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</si>
  <si>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</si>
  <si>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</si>
  <si>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</si>
  <si>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</si>
  <si>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</si>
  <si>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</si>
  <si>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</si>
  <si>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</si>
  <si>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</si>
  <si>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</si>
  <si>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</si>
  <si>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</si>
  <si>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</si>
  <si>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</si>
  <si>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</si>
  <si>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</si>
  <si>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</si>
  <si>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</si>
  <si>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</si>
  <si>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</si>
  <si>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</si>
  <si>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</si>
  <si>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</si>
  <si>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</si>
  <si>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</si>
  <si>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</si>
  <si>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</si>
  <si>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</si>
  <si>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</si>
  <si>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</si>
  <si>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</si>
  <si>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</si>
  <si>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</si>
  <si>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</si>
  <si>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</si>
  <si>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</si>
  <si>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</si>
  <si>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</si>
  <si>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</si>
  <si>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</si>
  <si>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</si>
  <si>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</si>
  <si>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</si>
  <si>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</si>
  <si>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</si>
  <si>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</si>
  <si>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</si>
  <si>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</si>
  <si>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</si>
  <si>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</si>
  <si>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</si>
  <si>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</si>
  <si>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</si>
  <si>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</si>
  <si>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</si>
  <si>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</si>
  <si>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</si>
  <si>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</si>
  <si>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</si>
  <si>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</si>
  <si>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</si>
  <si>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</si>
  <si>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</si>
  <si>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</si>
  <si>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</si>
  <si>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</si>
  <si>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</si>
  <si>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</si>
  <si>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</si>
  <si>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</si>
  <si>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</si>
  <si>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</si>
  <si>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</si>
  <si>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</si>
  <si>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</si>
  <si>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</si>
  <si>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</si>
  <si>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</si>
  <si>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</si>
  <si>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</si>
  <si>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</si>
  <si>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</si>
  <si>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</si>
  <si>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</si>
  <si>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</si>
  <si>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</si>
  <si>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</si>
  <si>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</si>
  <si>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</si>
  <si>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</si>
  <si>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</si>
  <si>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</si>
  <si>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</si>
  <si>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</si>
  <si>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</si>
  <si>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</si>
  <si>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</si>
  <si>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</si>
  <si>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</si>
  <si>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</si>
  <si>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</si>
  <si>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</si>
  <si>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</si>
  <si>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</si>
  <si>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</si>
  <si>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</si>
  <si>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</si>
  <si>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</si>
  <si>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</si>
  <si>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</si>
  <si>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</si>
  <si>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</si>
  <si>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</si>
  <si>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</si>
  <si>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</si>
  <si>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</si>
  <si>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</si>
  <si>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</si>
  <si>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</si>
  <si>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</si>
  <si>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</si>
  <si>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</si>
  <si>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</si>
  <si>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</si>
  <si>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</si>
  <si>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</si>
  <si>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</si>
  <si>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</si>
  <si>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</si>
  <si>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</si>
  <si>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</si>
  <si>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</si>
  <si>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</si>
  <si>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</si>
  <si>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</si>
  <si>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</si>
  <si>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</si>
  <si>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</si>
  <si>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</si>
  <si>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</si>
  <si>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</si>
  <si>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</si>
  <si>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</si>
  <si>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</si>
  <si>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</si>
  <si>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</si>
  <si>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</si>
  <si>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</si>
  <si>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</si>
  <si>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</si>
  <si>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</si>
  <si>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</si>
  <si>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</si>
  <si>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</si>
  <si>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</si>
  <si>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</si>
  <si>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</si>
  <si>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</si>
  <si>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</si>
  <si>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</si>
  <si>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</si>
  <si>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</si>
  <si>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</si>
  <si>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</si>
  <si>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</si>
  <si>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</si>
  <si>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</si>
  <si>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</si>
  <si>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</si>
  <si>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</si>
  <si>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</si>
  <si>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</si>
  <si>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</si>
  <si>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</si>
  <si>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</si>
  <si>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</si>
  <si>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</si>
  <si>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</si>
  <si>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</si>
  <si>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</si>
  <si>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</si>
  <si>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</si>
  <si>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</si>
  <si>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</si>
  <si>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</si>
  <si>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</si>
  <si>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</si>
  <si>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</si>
  <si>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</si>
  <si>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</si>
  <si>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</si>
  <si>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</si>
  <si>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</si>
  <si>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</si>
  <si>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</si>
  <si>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</si>
  <si>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</si>
  <si>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</si>
  <si>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</si>
  <si>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</si>
  <si>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</si>
  <si>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</si>
  <si>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</si>
  <si>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</si>
  <si>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</si>
  <si>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</si>
  <si>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</si>
  <si>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</si>
  <si>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</si>
  <si>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</si>
  <si>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</si>
  <si>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</si>
  <si>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</si>
  <si>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</si>
  <si>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</si>
  <si>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</si>
  <si>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</si>
  <si>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</si>
  <si>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</si>
  <si>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</si>
  <si>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</si>
  <si>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</si>
  <si>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</si>
  <si>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</si>
  <si>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</si>
  <si>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</si>
  <si>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</si>
  <si>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</si>
  <si>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</si>
  <si>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</si>
  <si>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</si>
  <si>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</si>
  <si>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</si>
  <si>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</si>
  <si>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</si>
  <si>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</si>
  <si>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</si>
  <si>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</si>
  <si>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</si>
  <si>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</si>
  <si>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</si>
  <si>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</si>
  <si>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</si>
  <si>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</si>
  <si>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</si>
  <si>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</si>
  <si>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</si>
  <si>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</si>
  <si>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</si>
  <si>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</si>
  <si>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</si>
  <si>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</si>
  <si>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</si>
  <si>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</si>
  <si>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</si>
  <si>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</si>
  <si>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</si>
  <si>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</si>
  <si>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</si>
  <si>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</si>
  <si>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</si>
  <si>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</si>
  <si>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</si>
  <si>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</si>
  <si>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</si>
  <si>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</si>
  <si>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</si>
  <si>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</si>
  <si>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</si>
  <si>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</si>
  <si>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</si>
  <si>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</si>
  <si>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</si>
  <si>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</si>
  <si>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</si>
  <si>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</si>
  <si>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</si>
  <si>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</si>
  <si>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</si>
  <si>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</si>
  <si>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</si>
  <si>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</si>
  <si>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</si>
  <si>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</si>
  <si>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</si>
  <si>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</si>
  <si>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</si>
  <si>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</si>
  <si>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</si>
  <si>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</si>
  <si>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</si>
  <si>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</si>
  <si>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</si>
  <si>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</si>
  <si>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</si>
  <si>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</si>
  <si>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</si>
  <si>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</si>
  <si>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</si>
  <si>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</si>
  <si>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</si>
  <si>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</si>
  <si>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</si>
  <si>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</si>
  <si>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</si>
  <si>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</si>
  <si>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</si>
  <si>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</si>
  <si>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</si>
  <si>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</si>
  <si>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</si>
  <si>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</si>
  <si>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</si>
  <si>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</si>
  <si>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</si>
  <si>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</si>
  <si>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</si>
  <si>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</si>
  <si>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</si>
  <si>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</si>
  <si>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</si>
  <si>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</si>
  <si>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</si>
  <si>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</si>
  <si>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</si>
  <si>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</si>
  <si>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</si>
  <si>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</si>
  <si>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</si>
  <si>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</si>
  <si>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</si>
  <si>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</si>
  <si>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</si>
  <si>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</si>
  <si>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</si>
  <si>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</si>
  <si>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</si>
  <si>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</si>
  <si>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</si>
  <si>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</si>
  <si>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</si>
  <si>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</si>
  <si>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</si>
  <si>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</si>
  <si>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</si>
  <si>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</si>
  <si>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</si>
  <si>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</si>
  <si>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</si>
  <si>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</si>
  <si>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</si>
  <si>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</si>
  <si>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</si>
  <si>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</si>
  <si>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</si>
  <si>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</si>
  <si>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</si>
  <si>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</si>
  <si>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</si>
  <si>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</si>
  <si>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</si>
  <si>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</si>
  <si>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</si>
  <si>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</si>
  <si>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</si>
  <si>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</si>
  <si>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</si>
  <si>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</si>
  <si>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</si>
  <si>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</si>
  <si>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</si>
  <si>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</si>
  <si>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</si>
  <si>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</si>
  <si>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</si>
  <si>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</si>
  <si>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</si>
  <si>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</si>
  <si>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</si>
  <si>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</si>
  <si>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</si>
  <si>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</si>
  <si>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</si>
  <si>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</si>
  <si>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</si>
  <si>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</si>
  <si>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</si>
  <si>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</si>
  <si>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</si>
  <si>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</si>
  <si>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</si>
  <si>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</si>
  <si>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</si>
  <si>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</si>
  <si>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</si>
  <si>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</si>
  <si>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</si>
  <si>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</si>
  <si>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</si>
  <si>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</si>
  <si>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</si>
  <si>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</si>
  <si>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</si>
  <si>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</si>
  <si>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</si>
  <si>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</si>
  <si>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</si>
  <si>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</si>
  <si>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</si>
  <si>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</si>
  <si>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</si>
  <si>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</si>
  <si>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</si>
  <si>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</si>
  <si>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</si>
  <si>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</si>
  <si>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</si>
  <si>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</si>
  <si>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</si>
  <si>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</si>
  <si>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</si>
  <si>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</si>
  <si>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</si>
  <si>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</si>
  <si>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</si>
  <si>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</si>
  <si>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</si>
  <si>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</si>
  <si>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</si>
  <si>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</si>
  <si>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</si>
  <si>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</si>
  <si>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</si>
  <si>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</si>
  <si>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</si>
  <si>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</si>
  <si>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</si>
  <si>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</si>
  <si>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</si>
  <si>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</si>
  <si>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</si>
  <si>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</si>
  <si>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</si>
  <si>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</si>
  <si>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</si>
  <si>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</si>
  <si>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</si>
  <si>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</si>
  <si>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</si>
  <si>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</si>
  <si>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</si>
  <si>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</si>
  <si>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</si>
  <si>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</si>
  <si>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</si>
  <si>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</si>
  <si>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</si>
  <si>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</si>
  <si>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</si>
  <si>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</si>
  <si>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</si>
  <si>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</si>
  <si>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</si>
  <si>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</si>
  <si>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</si>
  <si>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</si>
  <si>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</si>
  <si>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</si>
  <si>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</si>
  <si>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</si>
  <si>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</si>
  <si>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</si>
  <si>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</si>
  <si>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</si>
  <si>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</si>
  <si>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</si>
  <si>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</si>
  <si>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</si>
  <si>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</si>
  <si>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</si>
  <si>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</si>
  <si>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</si>
  <si>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</si>
  <si>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</si>
  <si>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</si>
  <si>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</si>
  <si>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</si>
  <si>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</si>
  <si>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</si>
  <si>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</si>
  <si>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</si>
  <si>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</si>
  <si>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</si>
  <si>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</si>
  <si>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</si>
  <si>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</si>
  <si>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</si>
  <si>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</si>
  <si>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</si>
  <si>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</si>
  <si>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</si>
  <si>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</si>
  <si>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</si>
  <si>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</si>
  <si>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</si>
  <si>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</si>
  <si>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</si>
  <si>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</si>
  <si>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</si>
  <si>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</si>
  <si>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</si>
  <si>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</si>
  <si>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</si>
  <si>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</si>
  <si>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</si>
  <si>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</si>
  <si>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</si>
  <si>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</si>
  <si>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</si>
  <si>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</si>
  <si>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</si>
  <si>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</si>
  <si>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</si>
  <si>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</si>
  <si>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</si>
  <si>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</si>
  <si>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</si>
  <si>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</si>
  <si>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</si>
  <si>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</si>
  <si>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</si>
  <si>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</si>
  <si>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</si>
  <si>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</si>
  <si>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</si>
  <si>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</si>
  <si>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</si>
  <si>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</si>
  <si>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</si>
  <si>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</si>
  <si>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</si>
  <si>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</si>
  <si>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</si>
  <si>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</si>
  <si>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</si>
  <si>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</si>
  <si>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</si>
  <si>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</si>
  <si>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</si>
  <si>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</si>
  <si>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</si>
  <si>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</si>
  <si>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</si>
  <si>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</si>
  <si>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</si>
  <si>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</si>
  <si>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</si>
  <si>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</si>
  <si>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</si>
  <si>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</si>
  <si>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</si>
  <si>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</si>
  <si>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</si>
  <si>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</si>
  <si>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</si>
  <si>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</si>
  <si>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</si>
  <si>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</si>
  <si>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</si>
  <si>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</si>
  <si>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</si>
  <si>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</si>
  <si>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</si>
  <si>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</si>
  <si>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</si>
  <si>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</si>
  <si>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</si>
  <si>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</si>
  <si>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</si>
  <si>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</si>
  <si>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</si>
  <si>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</si>
  <si>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</si>
  <si>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</si>
  <si>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</si>
  <si>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</si>
  <si>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</si>
  <si>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</si>
  <si>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</si>
  <si>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</si>
  <si>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</si>
  <si>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</si>
  <si>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</si>
  <si>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</si>
  <si>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</si>
  <si>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</si>
  <si>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</si>
  <si>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</si>
  <si>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</si>
  <si>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</si>
  <si>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</si>
  <si>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</si>
  <si>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</si>
  <si>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</si>
  <si>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</si>
  <si>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</si>
  <si>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</si>
  <si>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</si>
  <si>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</si>
  <si>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</si>
  <si>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</si>
  <si>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</si>
  <si>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</si>
  <si>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</si>
  <si>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</si>
  <si>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</si>
  <si>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</si>
  <si>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</si>
  <si>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</si>
  <si>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</si>
  <si>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</si>
  <si>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</si>
  <si>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</si>
  <si>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</si>
  <si>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</si>
  <si>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</si>
  <si>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</si>
  <si>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</si>
  <si>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</si>
  <si>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</si>
  <si>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</si>
  <si>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</si>
  <si>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</si>
  <si>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</si>
  <si>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</si>
  <si>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</si>
  <si>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</si>
  <si>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</si>
  <si>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</si>
  <si>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</si>
  <si>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</si>
  <si>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</si>
  <si>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</si>
  <si>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</si>
  <si>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</si>
  <si>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</si>
  <si>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</si>
  <si>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</si>
  <si>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</si>
  <si>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</si>
  <si>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</si>
  <si>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</si>
  <si>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</si>
  <si>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</si>
  <si>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</si>
  <si>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</si>
  <si>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</si>
  <si>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</si>
  <si>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</si>
  <si>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</si>
  <si>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</si>
  <si>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</si>
  <si>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</si>
  <si>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</si>
  <si>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</si>
  <si>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</si>
  <si>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</si>
  <si>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</si>
  <si>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</si>
  <si>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</si>
  <si>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</si>
  <si>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</si>
  <si>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</si>
  <si>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</si>
  <si>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</si>
  <si>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</si>
  <si>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</si>
  <si>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</si>
  <si>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</si>
  <si>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</si>
  <si>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</si>
  <si>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</si>
  <si>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</si>
  <si>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</si>
  <si>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</si>
  <si>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</si>
  <si>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</si>
  <si>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</si>
  <si>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</si>
  <si>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</si>
  <si>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</si>
  <si>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</si>
  <si>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</si>
  <si>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</si>
  <si>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</si>
  <si>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</si>
  <si>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</si>
  <si>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</si>
  <si>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</si>
  <si>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</si>
  <si>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</si>
  <si>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</si>
  <si>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</si>
  <si>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</si>
  <si>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</si>
  <si>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</si>
  <si>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</si>
  <si>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</si>
  <si>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</si>
  <si>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</si>
  <si>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</si>
  <si>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</si>
  <si>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</si>
  <si>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</si>
  <si>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</si>
  <si>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</si>
  <si>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</si>
  <si>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</si>
  <si>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</si>
  <si>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</si>
  <si>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</si>
  <si>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</si>
  <si>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</si>
  <si>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</si>
  <si>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</si>
  <si>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</si>
  <si>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</si>
  <si>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</si>
  <si>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</si>
  <si>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</si>
  <si>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</si>
  <si>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</si>
  <si>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</si>
  <si>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</si>
  <si>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</si>
  <si>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</si>
  <si>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</si>
  <si>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</si>
  <si>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</si>
  <si>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</si>
  <si>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</si>
  <si>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</si>
  <si>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</si>
  <si>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</si>
  <si>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</si>
  <si>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</si>
  <si>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</si>
  <si>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</si>
  <si>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</si>
  <si>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</si>
  <si>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</si>
  <si>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</si>
  <si>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</si>
  <si>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</si>
  <si>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</si>
  <si>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</si>
  <si>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</si>
  <si>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</si>
  <si>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</si>
  <si>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</si>
  <si>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</si>
  <si>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</si>
  <si>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</si>
  <si>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</si>
  <si>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</si>
  <si>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</si>
  <si>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</si>
  <si>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</si>
  <si>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</si>
  <si>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</si>
  <si>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</si>
  <si>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</si>
  <si>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</si>
  <si>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</si>
  <si>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</si>
  <si>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</si>
  <si>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</si>
  <si>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</si>
  <si>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</si>
  <si>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</si>
  <si>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</si>
  <si>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</si>
  <si>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</si>
  <si>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</si>
  <si>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</si>
  <si>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</si>
  <si>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</si>
  <si>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</si>
  <si>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</si>
  <si>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</si>
  <si>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</si>
  <si>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</si>
  <si>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</si>
  <si>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</si>
  <si>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</si>
  <si>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</si>
  <si>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</si>
  <si>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</si>
  <si>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</si>
  <si>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</si>
  <si>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</si>
  <si>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</si>
  <si>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</si>
  <si>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</si>
  <si>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</si>
  <si>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</si>
  <si>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</si>
  <si>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</si>
  <si>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</si>
  <si>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</si>
  <si>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</si>
  <si>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</si>
  <si>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</si>
  <si>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</si>
  <si>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</si>
  <si>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</si>
  <si>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</si>
  <si>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</si>
  <si>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</si>
  <si>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</si>
  <si>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</si>
  <si>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</si>
  <si>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</si>
  <si>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</si>
  <si>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</si>
  <si>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</si>
  <si>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</si>
  <si>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</si>
  <si>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</si>
  <si>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</si>
  <si>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</si>
  <si>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</si>
  <si>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</si>
  <si>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</si>
  <si>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</si>
  <si>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</si>
  <si>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</si>
  <si>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</si>
  <si>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</si>
  <si>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</si>
  <si>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</si>
  <si>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</si>
  <si>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</si>
  <si>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</si>
  <si>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</si>
  <si>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</si>
  <si>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</si>
  <si>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</si>
  <si>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</si>
  <si>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</si>
  <si>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</si>
  <si>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</si>
  <si>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</si>
  <si>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</si>
  <si>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</si>
  <si>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</si>
  <si>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</si>
  <si>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</si>
  <si>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</si>
  <si>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</si>
  <si>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</si>
  <si>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</si>
  <si>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</si>
  <si>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</si>
  <si>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</si>
  <si>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</si>
  <si>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</si>
  <si>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</si>
  <si>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</si>
  <si>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</si>
  <si>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</si>
  <si>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</si>
  <si>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</si>
  <si>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</si>
  <si>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</si>
  <si>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</si>
  <si>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</si>
  <si>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</si>
  <si>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</si>
  <si>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</si>
  <si>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</si>
  <si>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</si>
  <si>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</si>
  <si>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</si>
  <si>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</si>
  <si>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</si>
  <si>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</si>
  <si>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</si>
  <si>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</si>
  <si>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</si>
  <si>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</si>
  <si>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</si>
  <si>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</si>
  <si>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</si>
  <si>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</si>
  <si>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</si>
  <si>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</si>
  <si>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</si>
  <si>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</si>
  <si>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</si>
  <si>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</si>
  <si>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</si>
  <si>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</si>
  <si>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</si>
  <si>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</si>
  <si>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</si>
  <si>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</si>
  <si>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</si>
  <si>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</si>
  <si>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</si>
  <si>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</si>
  <si>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</si>
  <si>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</si>
  <si>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</si>
  <si>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</si>
  <si>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</si>
  <si>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</si>
  <si>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</si>
  <si>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</si>
  <si>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</si>
  <si>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</si>
  <si>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</si>
  <si>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</si>
  <si>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</si>
  <si>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</si>
  <si>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</si>
  <si>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</si>
  <si>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</si>
  <si>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</si>
  <si>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</si>
  <si>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</si>
  <si>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</si>
  <si>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</si>
  <si>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</si>
  <si>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</si>
  <si>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</si>
  <si>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</si>
  <si>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</si>
  <si>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</si>
  <si>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</si>
  <si>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</si>
  <si>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</si>
  <si>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</si>
  <si>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</si>
  <si>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</si>
  <si>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</si>
  <si>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</si>
  <si>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</si>
  <si>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</si>
  <si>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</si>
  <si>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</si>
  <si>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</si>
  <si>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</si>
  <si>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</si>
  <si>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</si>
  <si>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</si>
  <si>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</si>
  <si>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</si>
  <si>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</si>
  <si>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</si>
  <si>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</si>
  <si>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</si>
  <si>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</si>
  <si>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</si>
  <si>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</si>
  <si>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</si>
  <si>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</si>
  <si>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</si>
  <si>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</si>
  <si>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</si>
  <si>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</si>
  <si>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</si>
  <si>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</si>
  <si>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</si>
  <si>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</si>
  <si>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</si>
  <si>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</si>
  <si>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</si>
  <si>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</si>
  <si>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</si>
  <si>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</si>
  <si>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</si>
  <si>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</si>
  <si>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</si>
  <si>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</si>
  <si>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</si>
  <si>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</si>
  <si>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</si>
  <si>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</si>
  <si>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</si>
  <si>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</si>
  <si>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</si>
  <si>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</si>
  <si>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</si>
  <si>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</si>
  <si>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</si>
  <si>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</si>
  <si>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</si>
  <si>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</si>
  <si>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</si>
  <si>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</si>
  <si>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</si>
  <si>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</si>
  <si>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</si>
  <si>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</si>
  <si>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</si>
  <si>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</si>
  <si>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</si>
  <si>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</si>
  <si>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</si>
  <si>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</si>
  <si>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</si>
  <si>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</si>
  <si>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</si>
  <si>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</si>
  <si>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</si>
  <si>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</si>
  <si>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</si>
  <si>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</si>
  <si>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</si>
  <si>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</si>
  <si>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</si>
  <si>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</si>
  <si>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</si>
  <si>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</si>
  <si>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</si>
  <si>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</si>
  <si>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</si>
  <si>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</si>
  <si>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</si>
  <si>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</si>
  <si>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</si>
  <si>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</si>
  <si>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</si>
  <si>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</si>
  <si>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</si>
  <si>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</si>
  <si>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</si>
  <si>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</si>
  <si>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</si>
  <si>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</si>
  <si>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</si>
  <si>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</si>
  <si>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</si>
  <si>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</si>
  <si>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</si>
  <si>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</si>
  <si>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</si>
  <si>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</si>
  <si>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</si>
  <si>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</si>
  <si>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</si>
  <si>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</si>
  <si>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</si>
  <si>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</si>
  <si>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</si>
  <si>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</si>
  <si>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</si>
  <si>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</si>
  <si>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</si>
  <si>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</si>
  <si>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</si>
  <si>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</si>
  <si>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</si>
  <si>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</si>
  <si>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</si>
  <si>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</si>
  <si>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</si>
  <si>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</si>
  <si>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</si>
  <si>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</si>
  <si>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</si>
  <si>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</si>
  <si>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</si>
  <si>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</si>
  <si>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</si>
  <si>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</si>
  <si>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</si>
  <si>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</si>
  <si>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</si>
  <si>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</si>
  <si>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</si>
  <si>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</si>
  <si>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</si>
  <si>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</si>
  <si>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</si>
  <si>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</si>
  <si>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</si>
  <si>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</si>
  <si>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</si>
  <si>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</si>
  <si>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</si>
  <si>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</si>
  <si>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</si>
  <si>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</si>
  <si>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</si>
  <si>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</si>
  <si>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</si>
  <si>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</si>
  <si>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</si>
  <si>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</si>
  <si>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</si>
  <si>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</si>
  <si>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</si>
  <si>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</si>
  <si>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</si>
  <si>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</si>
  <si>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</si>
  <si>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</si>
  <si>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</si>
  <si>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</si>
  <si>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</si>
  <si>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</si>
  <si>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</si>
  <si>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</si>
  <si>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</si>
  <si>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</si>
  <si>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</si>
  <si>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</si>
  <si>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</si>
  <si>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</si>
  <si>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</si>
  <si>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</si>
  <si>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</si>
  <si>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</si>
  <si>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</si>
  <si>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</si>
  <si>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</si>
  <si>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</si>
  <si>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</si>
  <si>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</si>
  <si>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</si>
  <si>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</si>
  <si>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</si>
  <si>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</si>
  <si>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</si>
  <si>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</si>
  <si>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</si>
  <si>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</si>
  <si>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</si>
  <si>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</si>
  <si>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</si>
  <si>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</si>
  <si>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</si>
  <si>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</si>
  <si>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</si>
  <si>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</si>
  <si>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</si>
  <si>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</si>
  <si>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</si>
  <si>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</si>
  <si>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</si>
  <si>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</si>
  <si>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</si>
  <si>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</si>
  <si>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</si>
  <si>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</si>
  <si>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</si>
  <si>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</si>
  <si>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</si>
  <si>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</si>
  <si>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</si>
  <si>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</si>
  <si>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</si>
  <si>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</si>
  <si>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</si>
  <si>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</si>
  <si>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</si>
  <si>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</si>
  <si>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</si>
  <si>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</si>
  <si>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</si>
  <si>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</si>
  <si>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</si>
  <si>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</si>
  <si>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</si>
  <si>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</si>
  <si>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</si>
  <si>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</si>
  <si>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</si>
  <si>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</si>
  <si>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</si>
  <si>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</si>
  <si>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</si>
  <si>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</si>
  <si>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</si>
  <si>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</si>
  <si>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</si>
  <si>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</si>
  <si>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</si>
  <si>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</si>
  <si>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</si>
  <si>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</si>
  <si>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</si>
  <si>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</si>
  <si>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</si>
  <si>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</si>
  <si>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</si>
  <si>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</si>
  <si>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</si>
  <si>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</si>
  <si>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</si>
  <si>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</si>
  <si>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</si>
  <si>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</si>
  <si>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</si>
  <si>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</si>
  <si>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</si>
  <si>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</si>
  <si>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</si>
  <si>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</si>
  <si>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</si>
  <si>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</si>
  <si>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</si>
  <si>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</si>
  <si>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</si>
  <si>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</si>
  <si>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</si>
  <si>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</si>
  <si>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</si>
  <si>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</si>
  <si>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</si>
  <si>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</si>
  <si>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</si>
  <si>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</si>
  <si>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</si>
  <si>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</si>
  <si>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</si>
  <si>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</si>
  <si>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</si>
  <si>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</si>
  <si>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</si>
  <si>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</si>
  <si>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</si>
  <si>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</si>
  <si>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</si>
  <si>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</si>
  <si>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</si>
  <si>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</si>
  <si>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</si>
  <si>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</si>
  <si>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</si>
  <si>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</si>
  <si>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</si>
  <si>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</si>
  <si>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</si>
  <si>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</si>
  <si>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</si>
  <si>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</si>
  <si>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</si>
  <si>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</si>
  <si>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</si>
  <si>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</si>
  <si>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</si>
  <si>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</si>
  <si>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</si>
  <si>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</si>
  <si>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</si>
  <si>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</si>
  <si>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</si>
  <si>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</si>
  <si>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</si>
  <si>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</si>
  <si>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</si>
  <si>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</si>
  <si>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</si>
  <si>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</si>
  <si>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</si>
  <si>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</si>
  <si>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</si>
  <si>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</si>
  <si>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</si>
  <si>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</si>
  <si>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</si>
  <si>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</si>
  <si>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</si>
  <si>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</si>
  <si>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</si>
  <si>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</si>
  <si>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</si>
  <si>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</si>
  <si>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</si>
  <si>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</si>
  <si>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</si>
  <si>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</si>
  <si>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</si>
  <si>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</si>
  <si>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</si>
  <si>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</si>
  <si>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</si>
  <si>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</si>
  <si>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</si>
  <si>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</si>
  <si>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</si>
  <si>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</si>
  <si>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</si>
  <si>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</si>
  <si>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</si>
  <si>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</si>
  <si>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</si>
  <si>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</si>
  <si>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</si>
  <si>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</si>
  <si>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</si>
  <si>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</si>
  <si>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</si>
  <si>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</si>
  <si>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</si>
  <si>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</si>
  <si>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</si>
  <si>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</si>
  <si>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</si>
  <si>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</si>
  <si>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</si>
  <si>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</si>
  <si>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</si>
  <si>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</si>
  <si>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</si>
  <si>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</si>
  <si>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</si>
  <si>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</si>
  <si>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</si>
  <si>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</si>
  <si>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</si>
  <si>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</si>
  <si>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</si>
  <si>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</si>
  <si>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</si>
  <si>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</si>
  <si>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</si>
  <si>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</si>
  <si>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</si>
  <si>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</si>
  <si>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</si>
  <si>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</si>
  <si>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</si>
  <si>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</si>
  <si>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</si>
  <si>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</si>
  <si>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</si>
  <si>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</si>
  <si>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</si>
  <si>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</si>
  <si>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</si>
  <si>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</si>
  <si>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</si>
  <si>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</si>
  <si>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</si>
  <si>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</si>
  <si>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</si>
  <si>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</si>
  <si>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</si>
  <si>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</si>
  <si>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</si>
  <si>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</si>
  <si>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</si>
  <si>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</si>
  <si>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</si>
  <si>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</si>
  <si>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</si>
  <si>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</si>
  <si>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</si>
  <si>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</si>
  <si>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</si>
  <si>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</si>
  <si>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</si>
  <si>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</si>
  <si>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</si>
  <si>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</si>
  <si>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</si>
  <si>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</si>
  <si>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</si>
  <si>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</si>
  <si>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</si>
  <si>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</si>
  <si>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</si>
  <si>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</si>
  <si>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</si>
  <si>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</si>
  <si>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</si>
  <si>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</si>
  <si>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</si>
  <si>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</si>
  <si>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</si>
  <si>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</si>
  <si>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</si>
  <si>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</si>
  <si>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</si>
  <si>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</si>
  <si>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</si>
  <si>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</si>
  <si>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</si>
  <si>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</si>
  <si>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</si>
  <si>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</si>
  <si>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</si>
  <si>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</si>
  <si>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</si>
  <si>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</si>
  <si>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</si>
  <si>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</si>
  <si>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</si>
  <si>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</si>
  <si>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</si>
  <si>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</si>
  <si>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</si>
  <si>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</si>
  <si>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</si>
  <si>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</si>
  <si>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</si>
  <si>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</si>
  <si>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</si>
  <si>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</si>
  <si>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</si>
  <si>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</si>
  <si>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</si>
  <si>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</si>
  <si>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</si>
  <si>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</si>
  <si>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</si>
  <si>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</si>
  <si>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</si>
  <si>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</si>
  <si>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</si>
  <si>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</si>
  <si>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</si>
  <si>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</si>
  <si>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</si>
  <si>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</si>
  <si>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</si>
  <si>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</si>
  <si>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</si>
  <si>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</si>
  <si>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</si>
  <si>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</si>
  <si>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</si>
  <si>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</si>
  <si>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</si>
  <si>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</si>
  <si>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</si>
  <si>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</si>
  <si>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</si>
  <si>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</si>
  <si>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</si>
  <si>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</si>
  <si>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</si>
  <si>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</si>
  <si>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</si>
  <si>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</si>
  <si>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</si>
  <si>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</si>
  <si>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</si>
  <si>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</si>
  <si>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</si>
  <si>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</si>
  <si>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</si>
  <si>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</si>
  <si>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</si>
  <si>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</si>
  <si>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</si>
  <si>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</si>
  <si>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</si>
  <si>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</si>
  <si>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</si>
  <si>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</si>
  <si>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</si>
  <si>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</si>
  <si>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</si>
  <si>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</si>
  <si>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</si>
  <si>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</si>
  <si>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</si>
  <si>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</si>
  <si>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</si>
  <si>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</si>
  <si>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</si>
  <si>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</si>
  <si>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</si>
  <si>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</si>
  <si>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</si>
  <si>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</si>
  <si>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</si>
  <si>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</si>
  <si>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</si>
  <si>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</si>
  <si>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</si>
  <si>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</si>
  <si>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</si>
  <si>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</si>
  <si>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</si>
  <si>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</si>
  <si>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</si>
  <si>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</si>
  <si>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</si>
  <si>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</si>
  <si>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</si>
  <si>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</si>
  <si>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</si>
  <si>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</si>
  <si>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</si>
  <si>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</si>
  <si>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</si>
  <si>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</si>
  <si>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</si>
  <si>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</si>
  <si>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</si>
  <si>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</si>
  <si>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</si>
  <si>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</si>
  <si>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</si>
  <si>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</si>
  <si>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</si>
  <si>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</si>
  <si>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</si>
  <si>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</si>
  <si>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</si>
  <si>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</si>
  <si>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</si>
  <si>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</si>
  <si>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</si>
  <si>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</si>
  <si>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</si>
  <si>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</si>
  <si>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</si>
  <si>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</si>
  <si>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</si>
  <si>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</si>
  <si>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</si>
  <si>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</si>
  <si>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</si>
  <si>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</si>
  <si>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</si>
  <si>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</si>
  <si>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</si>
  <si>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</si>
  <si>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</si>
  <si>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</si>
  <si>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</si>
  <si>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</si>
  <si>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</si>
  <si>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</si>
  <si>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</si>
  <si>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</si>
  <si>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</si>
  <si>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</si>
  <si>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</si>
  <si>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</si>
  <si>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</si>
  <si>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</si>
  <si>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</si>
  <si>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</si>
  <si>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</si>
  <si>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</si>
  <si>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</si>
  <si>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</si>
  <si>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</si>
  <si>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</si>
  <si>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</si>
  <si>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</si>
  <si>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</si>
  <si>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</si>
  <si>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</si>
  <si>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</si>
  <si>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</si>
  <si>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</si>
  <si>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</si>
  <si>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</si>
  <si>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</si>
  <si>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</si>
  <si>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</si>
  <si>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</si>
  <si>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</si>
  <si>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</si>
  <si>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</si>
  <si>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</si>
  <si>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</si>
  <si>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</si>
  <si>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</si>
  <si>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</si>
  <si>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</si>
  <si>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</si>
  <si>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</si>
  <si>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</si>
  <si>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</si>
  <si>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</si>
  <si>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</si>
  <si>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</si>
  <si>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</si>
  <si>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</si>
  <si>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</si>
  <si>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</si>
  <si>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</si>
  <si>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</si>
  <si>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</si>
  <si>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</si>
  <si>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</si>
  <si>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</si>
  <si>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</si>
  <si>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</si>
  <si>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</si>
  <si>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</si>
  <si>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</si>
  <si>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</si>
  <si>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</si>
  <si>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</si>
  <si>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</si>
  <si>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</si>
  <si>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</si>
  <si>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</si>
  <si>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</si>
  <si>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</si>
  <si>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</si>
  <si>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</si>
  <si>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</si>
  <si>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</si>
  <si>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</si>
  <si>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</si>
  <si>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</si>
  <si>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</si>
  <si>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</si>
  <si>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</si>
  <si>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</si>
  <si>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</si>
  <si>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</si>
  <si>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</si>
  <si>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</si>
  <si>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</si>
  <si>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</si>
  <si>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</si>
  <si>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</si>
  <si>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</si>
  <si>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</si>
  <si>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</si>
  <si>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</si>
  <si>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</si>
  <si>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</si>
  <si>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</si>
  <si>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</si>
  <si>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</si>
  <si>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</si>
  <si>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</si>
  <si>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</si>
  <si>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</si>
  <si>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</si>
  <si>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</si>
  <si>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</si>
  <si>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</si>
  <si>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</si>
  <si>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</si>
  <si>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</si>
  <si>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</si>
  <si>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</si>
  <si>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</si>
  <si>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</si>
  <si>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</si>
  <si>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</si>
  <si>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</si>
  <si>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</si>
  <si>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</si>
  <si>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</si>
  <si>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</si>
  <si>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</si>
  <si>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</si>
  <si>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</si>
  <si>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</si>
  <si>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</si>
  <si>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</si>
  <si>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</si>
  <si>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</si>
  <si>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</si>
  <si>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</si>
  <si>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</si>
  <si>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</si>
  <si>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</si>
  <si>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</si>
  <si>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</si>
  <si>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</si>
  <si>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</si>
  <si>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</si>
  <si>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</si>
  <si>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</si>
  <si>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</si>
  <si>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</si>
  <si>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</si>
  <si>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</si>
  <si>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</si>
  <si>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</si>
  <si>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</si>
  <si>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</si>
  <si>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</si>
  <si>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</si>
  <si>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</si>
  <si>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</si>
  <si>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</si>
  <si>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</si>
  <si>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</si>
  <si>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</si>
  <si>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</si>
  <si>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</si>
  <si>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</si>
  <si>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</si>
  <si>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</si>
  <si>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</si>
  <si>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</si>
  <si>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</si>
  <si>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</si>
  <si>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</si>
  <si>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</si>
  <si>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</si>
  <si>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</si>
  <si>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</si>
  <si>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</si>
  <si>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</si>
  <si>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</si>
  <si>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</si>
  <si>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</si>
  <si>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</si>
  <si>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</si>
  <si>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</si>
  <si>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</si>
  <si>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</si>
  <si>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</si>
  <si>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</si>
  <si>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</si>
  <si>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</si>
  <si>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</si>
  <si>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</si>
  <si>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</si>
  <si>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</si>
  <si>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</si>
  <si>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</si>
  <si>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</si>
  <si>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</si>
  <si>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</si>
  <si>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</si>
  <si>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</si>
  <si>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</si>
  <si>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</si>
  <si>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</si>
  <si>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</si>
  <si>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</si>
  <si>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</si>
  <si>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</si>
  <si>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</si>
  <si>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</si>
  <si>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</si>
  <si>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</si>
  <si>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</si>
  <si>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</si>
  <si>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</si>
  <si>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</si>
  <si>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</si>
  <si>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</si>
  <si>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</si>
  <si>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</si>
  <si>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</si>
  <si>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</si>
  <si>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</si>
  <si>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</si>
  <si>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</si>
  <si>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</si>
  <si>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</si>
  <si>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</si>
  <si>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</si>
  <si>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</si>
  <si>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</si>
  <si>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</si>
  <si>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</si>
  <si>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</si>
  <si>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</si>
  <si>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</si>
  <si>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</si>
  <si>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</si>
  <si>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</si>
  <si>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</si>
  <si>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</si>
  <si>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</si>
  <si>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</si>
  <si>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</si>
  <si>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</si>
  <si>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</si>
  <si>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</si>
  <si>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</si>
  <si>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</si>
  <si>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</si>
  <si>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</si>
  <si>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</si>
  <si>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</si>
  <si>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</si>
  <si>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</si>
  <si>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</si>
  <si>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</si>
  <si>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</si>
  <si>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</si>
  <si>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</si>
  <si>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</si>
  <si>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</si>
  <si>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</si>
  <si>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</si>
  <si>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</si>
  <si>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</si>
  <si>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</si>
  <si>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</si>
  <si>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</si>
  <si>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</si>
  <si>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</si>
  <si>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</si>
  <si>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</si>
  <si>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</si>
  <si>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</si>
  <si>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</si>
  <si>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</si>
  <si>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</si>
  <si>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</si>
  <si>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</si>
  <si>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</si>
  <si>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</si>
  <si>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</si>
  <si>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</si>
  <si>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</si>
  <si>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</si>
  <si>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</si>
  <si>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</si>
  <si>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</si>
  <si>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</si>
  <si>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</si>
  <si>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</si>
  <si>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</si>
  <si>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</si>
  <si>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</si>
  <si>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</si>
  <si>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</si>
  <si>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</si>
  <si>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</si>
  <si>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</si>
  <si>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</si>
  <si>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</si>
  <si>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</si>
  <si>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</si>
  <si>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</si>
  <si>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</si>
  <si>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</si>
  <si>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</si>
  <si>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</si>
  <si>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</si>
  <si>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</si>
  <si>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</si>
  <si>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</si>
  <si>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</si>
  <si>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</si>
  <si>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</si>
  <si>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</si>
  <si>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</si>
  <si>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</si>
  <si>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</si>
  <si>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</si>
  <si>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</si>
  <si>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</si>
  <si>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</si>
  <si>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</si>
  <si>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</si>
  <si>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</si>
  <si>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</si>
  <si>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</si>
  <si>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</si>
  <si>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</si>
  <si>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</si>
  <si>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</si>
  <si>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</si>
  <si>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</si>
  <si>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</si>
  <si>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</si>
  <si>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</si>
  <si>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</si>
  <si>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</si>
  <si>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</si>
  <si>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</si>
  <si>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</si>
  <si>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</si>
  <si>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</si>
  <si>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</si>
  <si>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</si>
  <si>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</si>
  <si>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</si>
  <si>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</si>
  <si>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</si>
  <si>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</si>
  <si>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</si>
  <si>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</si>
  <si>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</si>
  <si>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</si>
  <si>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</si>
  <si>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</si>
  <si>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</si>
  <si>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</si>
  <si>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</si>
  <si>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</si>
  <si>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</si>
  <si>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</si>
  <si>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</si>
  <si>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</si>
  <si>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</si>
  <si>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</si>
  <si>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</si>
  <si>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</si>
  <si>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</si>
  <si>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</si>
  <si>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</si>
  <si>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</si>
  <si>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</si>
  <si>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</si>
  <si>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</si>
  <si>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</si>
  <si>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</si>
  <si>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</si>
  <si>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</si>
  <si>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</si>
  <si>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</si>
  <si>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</si>
  <si>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</si>
  <si>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</si>
  <si>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</si>
  <si>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</si>
  <si>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</si>
  <si>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</si>
  <si>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</si>
  <si>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</si>
  <si>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</si>
  <si>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</si>
  <si>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</si>
  <si>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</si>
  <si>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</si>
  <si>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</si>
  <si>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</si>
  <si>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</si>
  <si>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</si>
  <si>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</si>
  <si>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</si>
  <si>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</si>
  <si>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</si>
  <si>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</si>
  <si>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</si>
  <si>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</si>
  <si>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</si>
  <si>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</si>
  <si>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</si>
  <si>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</si>
  <si>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</si>
  <si>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</si>
  <si>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</si>
  <si>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</si>
  <si>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</si>
  <si>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</si>
  <si>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</si>
  <si>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</si>
  <si>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</si>
  <si>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</si>
  <si>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</si>
  <si>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</si>
  <si>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</si>
  <si>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</si>
  <si>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</si>
  <si>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</si>
  <si>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</si>
  <si>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</si>
  <si>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</si>
  <si>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</si>
  <si>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</si>
  <si>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</si>
  <si>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</si>
  <si>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</si>
  <si>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</si>
  <si>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</si>
  <si>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</si>
  <si>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</si>
  <si>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</si>
  <si>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</si>
  <si>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</si>
  <si>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</si>
  <si>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</si>
  <si>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</si>
  <si>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</si>
  <si>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</si>
  <si>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</si>
  <si>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</si>
  <si>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</si>
  <si>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</si>
  <si>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</si>
  <si>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</si>
  <si>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</si>
  <si>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</si>
  <si>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</si>
  <si>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</si>
  <si>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</si>
  <si>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</si>
  <si>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</si>
  <si>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</si>
  <si>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</si>
  <si>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</si>
  <si>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</si>
  <si>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</si>
  <si>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</si>
  <si>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</si>
  <si>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</si>
  <si>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</si>
  <si>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</si>
  <si>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</si>
  <si>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</si>
  <si>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</si>
  <si>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</si>
  <si>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</si>
  <si>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</si>
  <si>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</si>
  <si>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</si>
  <si>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</si>
  <si>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</si>
  <si>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</si>
  <si>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</si>
  <si>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</si>
  <si>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</si>
  <si>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</si>
  <si>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</si>
  <si>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</si>
  <si>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</si>
  <si>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</si>
  <si>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</si>
  <si>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</si>
  <si>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</si>
  <si>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</si>
  <si>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</si>
  <si>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</si>
  <si>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</si>
  <si>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</si>
  <si>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</si>
  <si>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</si>
  <si>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</si>
  <si>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</si>
  <si>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</si>
  <si>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</si>
  <si>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</si>
  <si>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</si>
  <si>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</si>
  <si>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</si>
  <si>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</si>
  <si>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</si>
  <si>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</si>
  <si>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</si>
  <si>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</si>
  <si>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</si>
  <si>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</si>
  <si>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</si>
  <si>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</si>
  <si>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</si>
  <si>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</si>
  <si>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</si>
  <si>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</si>
  <si>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</si>
  <si>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</si>
  <si>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</si>
  <si>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</si>
  <si>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</si>
  <si>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</si>
  <si>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</si>
  <si>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</si>
  <si>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</si>
  <si>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</si>
  <si>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</si>
  <si>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</si>
  <si>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</si>
  <si>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</si>
  <si>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</si>
  <si>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</si>
  <si>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</si>
  <si>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</si>
  <si>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</si>
  <si>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</si>
  <si>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</si>
  <si>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</si>
  <si>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</si>
  <si>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</si>
  <si>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</si>
  <si>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</si>
  <si>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</si>
  <si>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</si>
  <si>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</si>
  <si>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</si>
  <si>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</si>
  <si>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</si>
  <si>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</si>
  <si>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</si>
  <si>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</si>
  <si>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</si>
  <si>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</si>
  <si>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</si>
  <si>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</si>
  <si>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</si>
  <si>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</si>
  <si>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</si>
  <si>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</si>
  <si>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</si>
  <si>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</si>
  <si>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</si>
  <si>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</si>
  <si>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</si>
  <si>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</si>
  <si>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</si>
  <si>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</si>
  <si>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</si>
  <si>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</si>
  <si>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</si>
  <si>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</si>
  <si>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</si>
  <si>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</si>
  <si>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</si>
  <si>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</si>
  <si>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</si>
  <si>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</si>
  <si>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</si>
  <si>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</si>
  <si>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</si>
  <si>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</si>
  <si>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</si>
  <si>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</si>
  <si>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</si>
  <si>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</si>
  <si>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</si>
  <si>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</si>
  <si>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</si>
  <si>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</si>
  <si>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</si>
  <si>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</si>
  <si>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</si>
  <si>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</si>
  <si>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</si>
  <si>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</si>
  <si>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</si>
  <si>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</si>
  <si>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</si>
  <si>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</si>
  <si>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</si>
  <si>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</si>
  <si>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</si>
  <si>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</si>
  <si>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</si>
  <si>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</si>
  <si>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</si>
  <si>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</si>
  <si>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</si>
  <si>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</si>
  <si>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</si>
  <si>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</si>
  <si>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</si>
  <si>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</si>
  <si>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</si>
  <si>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</si>
  <si>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</si>
  <si>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</si>
  <si>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</si>
  <si>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</si>
  <si>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</si>
  <si>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</si>
  <si>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</si>
  <si>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</si>
  <si>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</si>
  <si>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</si>
  <si>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</si>
  <si>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</si>
  <si>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</si>
  <si>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</si>
  <si>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</si>
  <si>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</si>
  <si>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</si>
  <si>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</si>
  <si>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</si>
  <si>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</si>
  <si>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</si>
  <si>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</si>
  <si>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</si>
  <si>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</si>
  <si>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</si>
  <si>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</si>
  <si>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</si>
  <si>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</si>
  <si>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</si>
  <si>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</si>
  <si>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</si>
  <si>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</si>
  <si>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</si>
  <si>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</si>
  <si>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</si>
  <si>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</si>
  <si>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</si>
  <si>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</si>
  <si>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</si>
  <si>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</si>
  <si>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</si>
  <si>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</si>
  <si>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</si>
  <si>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</si>
  <si>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</si>
  <si>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</si>
  <si>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</si>
  <si>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</si>
  <si>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</si>
  <si>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</si>
  <si>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</si>
  <si>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</si>
  <si>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</si>
  <si>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</si>
  <si>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</si>
  <si>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</si>
  <si>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</si>
  <si>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</si>
  <si>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</si>
  <si>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</si>
  <si>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</si>
  <si>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</si>
  <si>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</si>
  <si>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</si>
  <si>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</si>
  <si>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</si>
  <si>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</si>
  <si>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</si>
  <si>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</si>
  <si>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</si>
  <si>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</si>
  <si>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</si>
  <si>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</si>
  <si>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</si>
  <si>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</si>
  <si>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</si>
  <si>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</si>
  <si>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</si>
  <si>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</si>
  <si>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</si>
  <si>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</si>
  <si>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</si>
  <si>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</si>
  <si>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</si>
  <si>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</si>
  <si>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</si>
  <si>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</si>
  <si>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</si>
  <si>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</si>
  <si>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</si>
  <si>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</si>
  <si>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</si>
  <si>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</si>
  <si>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</si>
  <si>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</si>
  <si>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</si>
  <si>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</si>
  <si>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</si>
  <si>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</si>
  <si>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</si>
  <si>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</si>
  <si>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</si>
  <si>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</si>
  <si>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</si>
  <si>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</si>
  <si>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</si>
  <si>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</si>
  <si>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</si>
  <si>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</si>
  <si>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</si>
  <si>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</si>
  <si>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</si>
  <si>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</si>
  <si>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</si>
  <si>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</si>
  <si>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</si>
  <si>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</si>
  <si>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</si>
  <si>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</si>
  <si>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</si>
  <si>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</si>
  <si>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</si>
  <si>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</si>
  <si>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</si>
  <si>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</si>
  <si>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</si>
  <si>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</si>
  <si>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</si>
  <si>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</si>
  <si>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</si>
  <si>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</si>
  <si>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</si>
  <si>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</si>
  <si>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</si>
  <si>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</si>
  <si>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</si>
  <si>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</si>
  <si>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</si>
  <si>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</si>
  <si>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</si>
  <si>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</si>
  <si>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</si>
  <si>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</si>
  <si>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</si>
  <si>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</si>
  <si>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</si>
  <si>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</si>
  <si>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</si>
  <si>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</si>
  <si>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</si>
  <si>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</si>
  <si>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</si>
  <si>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</si>
  <si>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</si>
  <si>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</si>
  <si>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</si>
  <si>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</si>
  <si>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</si>
  <si>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</si>
  <si>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</si>
  <si>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</si>
  <si>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</si>
  <si>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</si>
  <si>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</si>
  <si>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</si>
  <si>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</si>
  <si>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</si>
  <si>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</si>
  <si>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</si>
  <si>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</si>
  <si>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</si>
  <si>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</si>
  <si>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</si>
  <si>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</si>
  <si>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</si>
  <si>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</si>
  <si>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</si>
  <si>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</si>
  <si>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</si>
  <si>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</si>
  <si>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</si>
  <si>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</si>
  <si>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</si>
  <si>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</si>
  <si>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</si>
  <si>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</si>
  <si>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</si>
  <si>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</si>
  <si>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</si>
  <si>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</si>
  <si>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</si>
  <si>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</si>
  <si>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</si>
  <si>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</si>
  <si>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</si>
  <si>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</si>
  <si>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</si>
  <si>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</si>
  <si>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</si>
  <si>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</si>
  <si>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</si>
  <si>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</si>
  <si>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</si>
  <si>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</si>
  <si>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</si>
  <si>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</si>
  <si>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</si>
  <si>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</si>
  <si>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</si>
  <si>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</si>
  <si>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</si>
  <si>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</si>
  <si>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</si>
  <si>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</si>
  <si>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</si>
  <si>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</si>
  <si>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</si>
  <si>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</si>
  <si>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</si>
  <si>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</si>
  <si>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</si>
  <si>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</si>
  <si>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</si>
  <si>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</si>
  <si>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</si>
  <si>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</si>
  <si>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</si>
  <si>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</si>
  <si>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</si>
  <si>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</si>
  <si>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</si>
  <si>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</si>
  <si>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</si>
  <si>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</si>
  <si>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</si>
  <si>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</si>
  <si>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</si>
  <si>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</si>
  <si>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</si>
  <si>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</si>
  <si>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</si>
  <si>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</si>
  <si>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</si>
  <si>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</si>
  <si>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</si>
  <si>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</si>
  <si>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</si>
  <si>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</si>
  <si>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</si>
  <si>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</si>
  <si>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</si>
  <si>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</si>
  <si>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</si>
  <si>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</si>
  <si>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</si>
  <si>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</si>
  <si>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</si>
  <si>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</si>
  <si>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</si>
  <si>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</si>
  <si>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</si>
  <si>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</si>
  <si>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</si>
  <si>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</si>
  <si>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</si>
  <si>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</si>
  <si>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</si>
  <si>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</si>
  <si>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</si>
  <si>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</si>
  <si>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</si>
  <si>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</si>
  <si>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</si>
  <si>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</si>
  <si>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</si>
  <si>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</si>
  <si>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</si>
  <si>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</si>
  <si>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</si>
  <si>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</si>
  <si>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</si>
  <si>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</si>
  <si>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</si>
  <si>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</si>
  <si>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</si>
  <si>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</si>
  <si>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</si>
  <si>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</si>
  <si>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</si>
  <si>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</si>
  <si>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</si>
  <si>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</si>
  <si>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</si>
  <si>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</si>
  <si>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</si>
  <si>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</si>
  <si>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</si>
  <si>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</si>
  <si>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</si>
  <si>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</si>
  <si>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</si>
  <si>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</si>
  <si>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</si>
  <si>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</si>
  <si>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</si>
  <si>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</si>
  <si>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</si>
  <si>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</si>
  <si>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</si>
  <si>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</si>
  <si>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</si>
  <si>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</si>
  <si>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</si>
  <si>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</si>
  <si>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</si>
  <si>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</si>
  <si>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</si>
  <si>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</si>
  <si>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</si>
  <si>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</si>
  <si>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</si>
  <si>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</si>
  <si>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</si>
  <si>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</si>
  <si>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</si>
  <si>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</si>
  <si>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</si>
  <si>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</si>
  <si>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</si>
  <si>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</si>
  <si>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</si>
  <si>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</si>
  <si>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</si>
  <si>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</si>
  <si>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</si>
  <si>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</si>
  <si>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</si>
  <si>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</si>
  <si>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</si>
  <si>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</si>
  <si>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</si>
  <si>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</si>
  <si>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</si>
  <si>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</si>
  <si>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</si>
  <si>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</si>
  <si>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</si>
  <si>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</si>
  <si>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</si>
  <si>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</si>
  <si>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</si>
  <si>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</si>
  <si>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</si>
  <si>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</si>
  <si>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</si>
  <si>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</si>
  <si>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</si>
  <si>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</si>
  <si>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</si>
  <si>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</si>
  <si>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</si>
  <si>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</si>
  <si>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</si>
  <si>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</si>
  <si>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</si>
  <si>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</si>
  <si>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</si>
  <si>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</si>
  <si>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</si>
  <si>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</si>
  <si>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</si>
  <si>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</si>
  <si>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</si>
  <si>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</si>
  <si>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</si>
  <si>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</si>
  <si>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</si>
  <si>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</si>
  <si>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</si>
  <si>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</si>
  <si>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</si>
  <si>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</si>
  <si>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</si>
  <si>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</si>
  <si>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</si>
  <si>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</si>
  <si>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</si>
  <si>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</si>
  <si>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</si>
  <si>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</si>
  <si>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</si>
  <si>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</si>
  <si>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</si>
  <si>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</si>
  <si>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</si>
  <si>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</si>
  <si>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</si>
  <si>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</si>
  <si>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</si>
  <si>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</si>
  <si>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</si>
  <si>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</si>
  <si>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</si>
  <si>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</si>
  <si>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</si>
  <si>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</si>
  <si>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</si>
  <si>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</si>
  <si>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</si>
  <si>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</si>
  <si>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</si>
  <si>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</si>
  <si>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</si>
  <si>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</si>
  <si>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</si>
  <si>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</si>
  <si>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</si>
  <si>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</si>
  <si>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</si>
  <si>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</si>
  <si>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</si>
  <si>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</si>
  <si>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</si>
  <si>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</si>
  <si>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</si>
  <si>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</si>
  <si>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</si>
  <si>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</si>
  <si>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</si>
  <si>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</si>
  <si>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</si>
  <si>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</si>
  <si>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</si>
  <si>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</si>
  <si>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</si>
  <si>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</si>
  <si>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</si>
  <si>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</si>
  <si>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</si>
  <si>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</si>
  <si>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</si>
  <si>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</si>
  <si>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</si>
  <si>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</si>
  <si>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</si>
  <si>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</si>
  <si>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</si>
  <si>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</si>
  <si>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</si>
  <si>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</si>
  <si>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</si>
  <si>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</si>
  <si>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</si>
  <si>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</si>
  <si>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</si>
  <si>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</si>
  <si>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</si>
  <si>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</si>
  <si>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</si>
  <si>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</si>
  <si>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</si>
  <si>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</si>
  <si>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</si>
  <si>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</si>
  <si>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</si>
  <si>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</si>
  <si>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</si>
  <si>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</si>
  <si>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</si>
  <si>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</si>
  <si>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</si>
  <si>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</si>
  <si>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</si>
  <si>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</si>
  <si>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</si>
  <si>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</si>
  <si>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</si>
  <si>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</si>
  <si>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</si>
  <si>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</si>
  <si>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</si>
  <si>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</si>
  <si>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</si>
  <si>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</si>
  <si>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</si>
  <si>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</si>
  <si>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</si>
  <si>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</si>
  <si>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</si>
  <si>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</si>
  <si>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</si>
  <si>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</si>
  <si>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</si>
  <si>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</si>
  <si>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</si>
  <si>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</si>
  <si>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</si>
  <si>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</si>
  <si>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</si>
  <si>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</si>
  <si>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</si>
  <si>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</si>
  <si>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</si>
  <si>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</si>
  <si>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</si>
  <si>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</si>
  <si>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</si>
  <si>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</si>
  <si>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</si>
  <si>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</si>
  <si>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</si>
  <si>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</si>
  <si>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</si>
  <si>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</si>
  <si>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</si>
  <si>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</si>
  <si>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</si>
  <si>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</si>
  <si>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</si>
  <si>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</si>
  <si>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</si>
  <si>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</si>
  <si>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</si>
  <si>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</si>
  <si>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</si>
  <si>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</si>
  <si>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</si>
  <si>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</si>
  <si>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</si>
  <si>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</si>
  <si>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</si>
  <si>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</si>
  <si>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</si>
  <si>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</si>
  <si>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</si>
  <si>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</si>
  <si>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</si>
  <si>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</si>
  <si>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</si>
  <si>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</si>
  <si>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</si>
  <si>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</si>
  <si>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</si>
  <si>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</si>
  <si>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</si>
  <si>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</si>
  <si>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</si>
  <si>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</si>
  <si>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</si>
  <si>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</si>
  <si>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</si>
  <si>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</si>
  <si>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</si>
  <si>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</si>
  <si>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</si>
  <si>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</si>
  <si>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</si>
  <si>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</si>
  <si>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</si>
  <si>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</si>
  <si>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</si>
  <si>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</si>
  <si>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</si>
  <si>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</si>
  <si>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</si>
  <si>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</si>
  <si>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</si>
  <si>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</si>
  <si>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</si>
  <si>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</si>
  <si>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</si>
  <si>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</si>
  <si>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</si>
  <si>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</si>
  <si>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</si>
  <si>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</si>
  <si>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</si>
  <si>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</si>
  <si>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</si>
  <si>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</si>
  <si>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</si>
  <si>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</si>
  <si>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</si>
  <si>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</si>
  <si>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</si>
  <si>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</si>
  <si>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</si>
  <si>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</si>
  <si>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</si>
  <si>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</si>
  <si>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</si>
  <si>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</si>
  <si>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</si>
  <si>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</si>
  <si>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</si>
  <si>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</si>
  <si>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</si>
  <si>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</si>
  <si>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</si>
  <si>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</si>
  <si>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</si>
  <si>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</si>
  <si>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</si>
  <si>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</si>
  <si>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</si>
  <si>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</si>
  <si>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</si>
  <si>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</si>
  <si>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</si>
  <si>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</si>
  <si>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</si>
  <si>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</si>
  <si>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</si>
  <si>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</si>
  <si>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</si>
  <si>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</si>
  <si>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</si>
  <si>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</si>
  <si>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</si>
  <si>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</si>
  <si>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</si>
  <si>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</si>
  <si>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</si>
  <si>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</si>
  <si>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</si>
  <si>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</si>
  <si>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</si>
  <si>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</si>
  <si>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</si>
  <si>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</si>
  <si>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</si>
  <si>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</si>
  <si>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</si>
  <si>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</si>
  <si>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</si>
  <si>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</si>
  <si>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</si>
  <si>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</si>
  <si>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</si>
  <si>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</si>
  <si>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</si>
  <si>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</si>
  <si>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</si>
  <si>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</si>
  <si>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</si>
  <si>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</si>
  <si>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</si>
  <si>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</si>
  <si>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</si>
  <si>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</si>
  <si>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</si>
  <si>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</si>
  <si>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</si>
  <si>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</si>
  <si>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</si>
  <si>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</si>
  <si>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</si>
  <si>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</si>
  <si>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</si>
  <si>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</si>
  <si>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</si>
  <si>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</si>
  <si>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</si>
  <si>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</si>
  <si>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</si>
  <si>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</si>
  <si>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</si>
  <si>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</si>
  <si>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</si>
  <si>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</si>
  <si>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</si>
  <si>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</si>
  <si>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</si>
  <si>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</si>
  <si>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</si>
  <si>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</si>
  <si>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</si>
  <si>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</si>
  <si>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</si>
  <si>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</si>
  <si>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</si>
  <si>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</si>
  <si>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</si>
  <si>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</si>
  <si>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</si>
  <si>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</si>
  <si>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</si>
  <si>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</si>
  <si>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</si>
  <si>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</si>
  <si>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</si>
  <si>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</si>
  <si>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</si>
  <si>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</si>
  <si>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</si>
  <si>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</si>
  <si>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</si>
  <si>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</si>
  <si>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</si>
  <si>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</si>
  <si>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</si>
  <si>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</si>
  <si>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</si>
  <si>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</si>
  <si>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</si>
  <si>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</si>
  <si>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</si>
  <si>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</si>
  <si>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</si>
  <si>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</si>
  <si>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</si>
  <si>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</si>
  <si>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</si>
  <si>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</si>
  <si>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</si>
  <si>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</si>
  <si>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</si>
  <si>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</si>
  <si>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</si>
  <si>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</si>
  <si>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</si>
  <si>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</si>
  <si>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</si>
  <si>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</si>
  <si>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</si>
  <si>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</si>
  <si>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</si>
  <si>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</si>
  <si>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</si>
  <si>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</si>
  <si>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</si>
  <si>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</si>
  <si>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</si>
  <si>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</si>
  <si>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</si>
  <si>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</si>
  <si>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</si>
  <si>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</si>
  <si>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</si>
  <si>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</si>
  <si>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</si>
  <si>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</si>
  <si>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</si>
  <si>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</si>
  <si>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</si>
  <si>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</si>
  <si>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</si>
  <si>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</si>
  <si>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</si>
  <si>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</si>
  <si>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</si>
  <si>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</si>
  <si>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</si>
  <si>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</si>
  <si>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</si>
  <si>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</si>
  <si>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</si>
  <si>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</si>
  <si>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</si>
  <si>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</si>
  <si>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</si>
  <si>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</si>
  <si>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</si>
  <si>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</si>
  <si>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</si>
  <si>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</si>
  <si>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</si>
  <si>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</si>
  <si>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</si>
  <si>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</si>
  <si>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</si>
  <si>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</si>
  <si>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</si>
  <si>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</si>
  <si>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</si>
  <si>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</si>
  <si>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</si>
  <si>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</si>
  <si>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</si>
  <si>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</si>
  <si>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</si>
  <si>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</si>
  <si>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</si>
  <si>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</si>
  <si>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</si>
  <si>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</si>
  <si>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</si>
  <si>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</si>
  <si>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</si>
  <si>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</si>
  <si>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</si>
  <si>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</si>
  <si>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</si>
  <si>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</si>
  <si>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</si>
  <si>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</si>
  <si>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</si>
  <si>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</si>
  <si>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</si>
  <si>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</si>
  <si>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</si>
  <si>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</si>
  <si>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</si>
  <si>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</si>
  <si>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</si>
  <si>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</si>
  <si>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</si>
  <si>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</si>
  <si>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</si>
  <si>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</si>
  <si>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</si>
  <si>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</si>
  <si>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</si>
  <si>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</si>
  <si>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</si>
  <si>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</si>
  <si>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</si>
  <si>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</si>
  <si>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</si>
  <si>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</si>
  <si>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</si>
  <si>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</si>
  <si>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</si>
  <si>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</si>
  <si>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</si>
  <si>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</si>
  <si>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</si>
  <si>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</si>
  <si>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</si>
  <si>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</si>
  <si>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</si>
  <si>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</si>
  <si>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</si>
  <si>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</si>
  <si>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</si>
  <si>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</si>
  <si>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</si>
  <si>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</si>
  <si>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</si>
  <si>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</si>
  <si>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</si>
  <si>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</si>
  <si>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</si>
  <si>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</si>
  <si>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</si>
  <si>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</si>
  <si>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</si>
  <si>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</si>
  <si>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</si>
  <si>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</si>
  <si>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</si>
  <si>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</si>
  <si>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</si>
  <si>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</si>
  <si>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</si>
  <si>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</si>
  <si>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</si>
  <si>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</si>
  <si>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</si>
  <si>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</si>
  <si>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</si>
  <si>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</si>
  <si>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</si>
  <si>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</si>
  <si>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</si>
  <si>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</si>
  <si>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</si>
  <si>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</si>
  <si>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</si>
  <si>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</si>
  <si>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</si>
  <si>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</si>
  <si>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</si>
  <si>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</si>
  <si>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</si>
  <si>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</si>
  <si>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</si>
  <si>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</si>
  <si>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</si>
  <si>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</si>
  <si>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</si>
  <si>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</si>
  <si>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</si>
  <si>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</si>
  <si>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</si>
  <si>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</si>
  <si>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</si>
  <si>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</si>
  <si>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</si>
  <si>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</si>
  <si>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</si>
  <si>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</si>
  <si>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</si>
  <si>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</si>
  <si>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</si>
  <si>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</si>
  <si>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</si>
  <si>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</si>
  <si>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</si>
  <si>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</si>
  <si>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</si>
  <si>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</si>
  <si>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</si>
  <si>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</si>
  <si>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</si>
  <si>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</si>
  <si>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</si>
  <si>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</si>
  <si>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</si>
  <si>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</si>
  <si>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</si>
  <si>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</si>
  <si>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</si>
  <si>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</si>
  <si>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</si>
  <si>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</si>
  <si>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</si>
  <si>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</si>
  <si>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</si>
  <si>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</si>
  <si>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</si>
  <si>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</si>
  <si>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</si>
  <si>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</si>
  <si>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</si>
  <si>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</si>
  <si>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</si>
  <si>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</si>
  <si>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</si>
  <si>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</si>
  <si>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</si>
  <si>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</si>
  <si>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</si>
  <si>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</si>
  <si>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</si>
  <si>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</si>
  <si>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</si>
  <si>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</si>
  <si>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</si>
  <si>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</si>
  <si>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</si>
  <si>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</si>
  <si>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</si>
  <si>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</si>
  <si>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</si>
  <si>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</si>
  <si>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</si>
  <si>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</si>
  <si>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</si>
  <si>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</si>
  <si>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</si>
  <si>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</si>
  <si>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</si>
  <si>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</si>
  <si>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</si>
  <si>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</si>
  <si>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</si>
  <si>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</si>
  <si>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</si>
  <si>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</si>
  <si>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</si>
  <si>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</si>
  <si>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</si>
  <si>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</si>
  <si>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</si>
  <si>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</si>
  <si>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</si>
  <si>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</si>
  <si>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</si>
  <si>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</si>
  <si>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</si>
  <si>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</si>
  <si>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</si>
  <si>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</si>
  <si>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</si>
  <si>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</si>
  <si>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</si>
  <si>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</si>
  <si>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</si>
  <si>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</si>
  <si>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</si>
  <si>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</si>
  <si>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</si>
  <si>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</si>
  <si>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</si>
  <si>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</si>
  <si>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</si>
  <si>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</si>
  <si>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</si>
  <si>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</si>
  <si>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</si>
  <si>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</si>
  <si>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</si>
  <si>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</si>
  <si>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</si>
  <si>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</si>
  <si>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</si>
  <si>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</si>
  <si>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</si>
  <si>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</si>
  <si>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</si>
  <si>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</si>
  <si>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</si>
  <si>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</si>
  <si>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</si>
  <si>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</si>
  <si>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</si>
  <si>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</si>
  <si>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</si>
  <si>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</si>
  <si>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</si>
  <si>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</si>
  <si>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</si>
  <si>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</si>
  <si>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</si>
  <si>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</si>
  <si>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</si>
  <si>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</si>
  <si>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</si>
  <si>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</si>
  <si>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</si>
  <si>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</si>
  <si>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</si>
  <si>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</si>
  <si>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</si>
  <si>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</si>
  <si>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</si>
  <si>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</si>
  <si>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</si>
  <si>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</si>
  <si>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</si>
  <si>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</si>
  <si>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</si>
  <si>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</si>
  <si>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</si>
  <si>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</si>
  <si>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</si>
  <si>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</si>
  <si>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</si>
  <si>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</si>
  <si>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</si>
  <si>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</si>
  <si>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</si>
  <si>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</si>
  <si>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</si>
  <si>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</si>
  <si>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</si>
  <si>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</si>
  <si>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</si>
  <si>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</si>
  <si>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</si>
  <si>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</si>
  <si>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</si>
  <si>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</si>
  <si>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</si>
  <si>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</si>
  <si>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</si>
  <si>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</si>
  <si>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</si>
  <si>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</si>
  <si>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</si>
  <si>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</si>
  <si>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</si>
  <si>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</si>
  <si>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</si>
  <si>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</si>
  <si>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</si>
  <si>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</si>
  <si>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</si>
  <si>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</si>
  <si>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</si>
  <si>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</si>
  <si>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</si>
  <si>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</si>
  <si>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</si>
  <si>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</si>
  <si>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</si>
  <si>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</si>
  <si>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</si>
  <si>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</si>
  <si>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</si>
  <si>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</si>
  <si>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</si>
  <si>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</si>
  <si>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</si>
  <si>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</si>
  <si>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</si>
  <si>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</si>
  <si>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</si>
  <si>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</si>
  <si>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</si>
  <si>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</si>
  <si>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</si>
  <si>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</si>
  <si>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</si>
  <si>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</si>
  <si>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</si>
  <si>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</si>
  <si>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</si>
  <si>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</si>
  <si>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</si>
  <si>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</si>
  <si>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</si>
  <si>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</si>
  <si>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</si>
  <si>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</si>
  <si>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</si>
  <si>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</si>
  <si>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</si>
  <si>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</si>
  <si>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</si>
  <si>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</si>
  <si>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</si>
  <si>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</si>
  <si>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</si>
  <si>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</si>
  <si>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</si>
  <si>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</si>
  <si>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</si>
  <si>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</si>
  <si>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</si>
  <si>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</si>
  <si>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</si>
  <si>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</si>
  <si>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</si>
  <si>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</si>
  <si>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</si>
  <si>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</si>
  <si>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</si>
  <si>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</si>
  <si>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</si>
  <si>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</si>
  <si>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</si>
  <si>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</si>
  <si>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</si>
  <si>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</si>
  <si>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</si>
  <si>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</si>
  <si>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</si>
  <si>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</si>
  <si>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</si>
  <si>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</si>
  <si>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</si>
  <si>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</si>
  <si>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</si>
  <si>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</si>
  <si>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</si>
  <si>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</si>
  <si>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</si>
  <si>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</si>
  <si>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</si>
  <si>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</si>
  <si>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</si>
  <si>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</si>
  <si>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</si>
  <si>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</si>
  <si>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</si>
  <si>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</si>
  <si>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</si>
  <si>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</si>
  <si>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</si>
  <si>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</si>
  <si>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</si>
  <si>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</si>
  <si>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</si>
  <si>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</si>
  <si>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</si>
  <si>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</si>
  <si>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</si>
  <si>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</si>
  <si>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</si>
  <si>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</si>
  <si>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</si>
  <si>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</si>
  <si>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</si>
  <si>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</si>
  <si>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</si>
  <si>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</si>
  <si>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</si>
  <si>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</si>
  <si>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</si>
  <si>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</si>
  <si>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</si>
  <si>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</si>
  <si>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</si>
  <si>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</si>
  <si>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</si>
  <si>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</si>
  <si>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</si>
  <si>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</si>
  <si>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</si>
  <si>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</si>
  <si>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</si>
  <si>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</si>
  <si>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</si>
  <si>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</si>
  <si>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</si>
  <si>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</si>
  <si>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</si>
  <si>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</si>
  <si>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</si>
  <si>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</si>
  <si>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</si>
  <si>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</si>
  <si>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</si>
  <si>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</si>
  <si>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</si>
  <si>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</si>
  <si>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</si>
  <si>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</si>
  <si>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</si>
  <si>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</si>
  <si>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</si>
  <si>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</si>
  <si>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</si>
  <si>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</si>
  <si>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</si>
  <si>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</si>
  <si>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</si>
  <si>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</si>
  <si>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</si>
  <si>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</si>
  <si>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</si>
  <si>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</si>
  <si>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</si>
  <si>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</si>
  <si>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</si>
  <si>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</si>
  <si>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</si>
  <si>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</si>
  <si>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</si>
  <si>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</si>
  <si>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</si>
  <si>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</si>
  <si>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</si>
  <si>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</si>
  <si>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</si>
  <si>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</si>
  <si>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</si>
  <si>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</si>
  <si>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</si>
  <si>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</si>
  <si>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</si>
  <si>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</si>
  <si>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</si>
  <si>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</si>
  <si>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</si>
  <si>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</si>
  <si>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</si>
  <si>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</si>
  <si>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</si>
  <si>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</si>
  <si>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</si>
  <si>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</si>
  <si>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</si>
  <si>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</si>
  <si>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</si>
  <si>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</si>
  <si>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</si>
  <si>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</si>
  <si>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</si>
  <si>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</si>
  <si>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</si>
  <si>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</si>
  <si>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</si>
  <si>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</si>
  <si>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</si>
  <si>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</si>
  <si>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</si>
  <si>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</si>
  <si>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</si>
  <si>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</si>
  <si>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</si>
  <si>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</si>
  <si>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</si>
  <si>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</si>
  <si>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</si>
  <si>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</si>
  <si>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</si>
  <si>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</si>
  <si>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</si>
  <si>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</si>
  <si>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</si>
  <si>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</si>
  <si>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</si>
  <si>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</si>
  <si>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</si>
  <si>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</si>
  <si>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</si>
  <si>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</si>
  <si>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</si>
  <si>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</si>
  <si>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</si>
  <si>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</si>
  <si>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</si>
  <si>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</si>
  <si>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</si>
  <si>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</si>
  <si>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</si>
  <si>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</si>
  <si>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</si>
  <si>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</si>
  <si>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</si>
  <si>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</si>
  <si>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</si>
  <si>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</si>
  <si>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</si>
  <si>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</si>
  <si>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</si>
  <si>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</si>
  <si>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</si>
  <si>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</si>
  <si>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</si>
  <si>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</si>
  <si>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</si>
  <si>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</si>
  <si>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</si>
  <si>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</si>
  <si>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</si>
  <si>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</si>
  <si>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</si>
  <si>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</si>
  <si>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</si>
  <si>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</si>
  <si>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</si>
  <si>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</si>
  <si>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</si>
  <si>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</si>
  <si>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</si>
  <si>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</si>
  <si>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</si>
  <si>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</si>
  <si>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</si>
  <si>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</si>
  <si>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</si>
  <si>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</si>
  <si>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</si>
  <si>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</si>
  <si>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</si>
  <si>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</si>
  <si>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</si>
  <si>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</si>
  <si>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</si>
  <si>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</si>
  <si>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</si>
  <si>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</si>
  <si>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</si>
  <si>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</si>
  <si>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</si>
  <si>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</si>
  <si>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</si>
  <si>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</si>
  <si>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</si>
  <si>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</si>
  <si>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</si>
  <si>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</si>
  <si>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</si>
  <si>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</si>
  <si>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</si>
  <si>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</si>
  <si>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</si>
  <si>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</si>
  <si>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</si>
  <si>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</si>
  <si>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</si>
  <si>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</si>
  <si>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</si>
  <si>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</si>
  <si>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</si>
  <si>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</si>
  <si>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</si>
  <si>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</si>
  <si>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</si>
  <si>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</si>
  <si>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</si>
  <si>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</si>
  <si>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</si>
  <si>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</si>
  <si>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</si>
  <si>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</si>
  <si>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</si>
  <si>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</si>
  <si>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</si>
  <si>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</si>
  <si>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</si>
  <si>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</si>
  <si>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</si>
  <si>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</si>
  <si>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</si>
  <si>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</si>
  <si>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</si>
  <si>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</si>
  <si>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</si>
  <si>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</si>
  <si>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</si>
  <si>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</si>
  <si>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</si>
  <si>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</si>
  <si>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</si>
  <si>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</si>
  <si>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</si>
  <si>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</si>
  <si>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</si>
  <si>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</si>
  <si>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</si>
  <si>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</si>
  <si>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</si>
  <si>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</si>
  <si>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</si>
  <si>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</si>
  <si>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</si>
  <si>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</si>
  <si>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</si>
  <si>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</si>
  <si>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</si>
  <si>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</si>
  <si>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</si>
  <si>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</si>
  <si>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</si>
  <si>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</si>
  <si>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</si>
  <si>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</si>
  <si>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</si>
  <si>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</si>
  <si>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</si>
  <si>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</si>
  <si>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</si>
  <si>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</si>
  <si>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</si>
  <si>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</si>
  <si>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</si>
  <si>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</si>
  <si>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</si>
  <si>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</si>
  <si>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</si>
  <si>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</si>
  <si>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</si>
  <si>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</si>
  <si>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</si>
  <si>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</si>
  <si>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</si>
  <si>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</si>
  <si>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</si>
  <si>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</si>
  <si>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</si>
  <si>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</si>
  <si>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</si>
  <si>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</si>
  <si>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</si>
  <si>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</si>
  <si>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</si>
  <si>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</si>
  <si>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</si>
  <si>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</si>
  <si>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</si>
  <si>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</si>
  <si>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</si>
  <si>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</si>
  <si>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</si>
  <si>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</si>
  <si>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</si>
  <si>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</si>
  <si>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</si>
  <si>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</si>
  <si>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</si>
  <si>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</si>
  <si>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</si>
  <si>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</si>
  <si>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</si>
  <si>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</si>
  <si>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</si>
  <si>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</si>
  <si>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</si>
  <si>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</si>
  <si>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</si>
  <si>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</si>
  <si>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</si>
  <si>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</si>
  <si>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</si>
  <si>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</si>
  <si>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</si>
  <si>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</si>
  <si>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</si>
  <si>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</si>
  <si>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</si>
  <si>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</si>
  <si>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</si>
  <si>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</si>
  <si>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</si>
  <si>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</si>
  <si>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</si>
  <si>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</si>
  <si>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</si>
  <si>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</si>
  <si>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</si>
  <si>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</si>
  <si>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</si>
  <si>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</si>
  <si>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</si>
  <si>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</si>
  <si>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</si>
  <si>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</si>
  <si>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</si>
  <si>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</si>
  <si>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</si>
  <si>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</si>
  <si>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</si>
  <si>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</si>
  <si>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</si>
  <si>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</si>
  <si>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</si>
  <si>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</si>
  <si>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</si>
  <si>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</si>
  <si>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</si>
  <si>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</si>
  <si>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</si>
  <si>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</si>
  <si>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</si>
  <si>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</si>
  <si>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</si>
  <si>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</si>
  <si>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</si>
  <si>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</si>
  <si>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</si>
  <si>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</si>
  <si>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</si>
  <si>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</si>
  <si>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</si>
  <si>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</si>
  <si>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</si>
  <si>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</si>
  <si>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</si>
  <si>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</si>
  <si>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</si>
  <si>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</si>
  <si>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</si>
  <si>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</si>
  <si>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</si>
  <si>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</si>
  <si>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</si>
  <si>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</si>
  <si>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</si>
  <si>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</si>
  <si>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</si>
  <si>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</si>
  <si>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</si>
  <si>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</si>
  <si>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</si>
  <si>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</si>
  <si>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</si>
  <si>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</si>
  <si>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</si>
  <si>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</si>
  <si>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</si>
  <si>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</si>
  <si>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</si>
  <si>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</si>
  <si>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</si>
  <si>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</si>
  <si>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</si>
  <si>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</si>
  <si>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</si>
  <si>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</si>
  <si>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</si>
  <si>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</si>
  <si>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</si>
  <si>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</si>
  <si>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</si>
  <si>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</si>
  <si>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</si>
  <si>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</si>
  <si>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</si>
  <si>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</si>
  <si>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</si>
  <si>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</si>
  <si>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</si>
  <si>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</si>
  <si>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</si>
  <si>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</si>
  <si>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</si>
  <si>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</si>
  <si>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</si>
  <si>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</si>
  <si>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</si>
  <si>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</si>
  <si>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</si>
  <si>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</si>
  <si>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</si>
  <si>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</si>
  <si>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</si>
  <si>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</si>
  <si>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</si>
  <si>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</si>
  <si>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</si>
  <si>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</si>
  <si>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</si>
  <si>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</si>
  <si>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</si>
  <si>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</si>
  <si>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</si>
  <si>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</si>
  <si>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</si>
  <si>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</si>
  <si>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</si>
  <si>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</si>
  <si>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</si>
  <si>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</si>
  <si>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</si>
  <si>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</si>
  <si>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</si>
  <si>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</si>
  <si>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</si>
  <si>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</si>
  <si>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</si>
  <si>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</si>
  <si>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</si>
  <si>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</si>
  <si>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</si>
  <si>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</si>
  <si>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</si>
  <si>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</si>
  <si>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</si>
  <si>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</si>
  <si>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</si>
  <si>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</si>
  <si>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</si>
  <si>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</si>
  <si>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</si>
  <si>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</si>
  <si>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</si>
  <si>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</si>
  <si>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</si>
  <si>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</si>
  <si>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</si>
  <si>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</si>
  <si>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</si>
  <si>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</si>
  <si>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</si>
  <si>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</si>
  <si>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</si>
  <si>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</si>
  <si>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</si>
  <si>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</si>
  <si>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</si>
  <si>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</si>
  <si>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</si>
  <si>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</si>
  <si>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</si>
  <si>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</si>
  <si>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</si>
  <si>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</si>
  <si>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</si>
  <si>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</si>
  <si>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</si>
  <si>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</si>
  <si>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</si>
  <si>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</si>
  <si>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</si>
  <si>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</si>
  <si>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</si>
  <si>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</si>
  <si>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</si>
  <si>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</si>
  <si>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</si>
  <si>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</si>
  <si>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</si>
  <si>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</si>
  <si>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</si>
  <si>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</si>
  <si>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</si>
  <si>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</si>
  <si>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</si>
  <si>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</si>
  <si>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</si>
  <si>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</si>
  <si>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</si>
  <si>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</si>
  <si>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</si>
  <si>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</si>
  <si>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</si>
  <si>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</si>
  <si>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</si>
  <si>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</si>
  <si>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</si>
  <si>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</si>
  <si>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</si>
  <si>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</si>
  <si>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</si>
  <si>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</si>
  <si>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</si>
  <si>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</si>
  <si>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</si>
  <si>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</si>
  <si>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</si>
  <si>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</si>
  <si>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</si>
  <si>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</si>
  <si>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</si>
  <si>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</si>
  <si>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</si>
  <si>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</si>
  <si>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</si>
  <si>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</si>
  <si>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</si>
  <si>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</si>
  <si>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</si>
  <si>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</si>
  <si>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</si>
  <si>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</si>
  <si>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</si>
  <si>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</si>
  <si>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</si>
  <si>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</si>
  <si>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</si>
  <si>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</si>
  <si>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</si>
  <si>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</si>
  <si>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</si>
  <si>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</si>
  <si>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</si>
  <si>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</si>
  <si>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</si>
  <si>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</si>
  <si>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</si>
  <si>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</si>
  <si>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</si>
  <si>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</si>
  <si>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</si>
  <si>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</si>
  <si>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</si>
  <si>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</si>
  <si>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</si>
  <si>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</si>
  <si>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</si>
  <si>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</si>
  <si>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</si>
  <si>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</si>
  <si>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</si>
  <si>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</si>
  <si>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</si>
  <si>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</si>
  <si>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</si>
  <si>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</si>
  <si>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</si>
  <si>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</si>
  <si>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</si>
  <si>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</si>
  <si>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</si>
  <si>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</si>
  <si>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</si>
  <si>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</si>
  <si>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</si>
  <si>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</si>
  <si>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</si>
  <si>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</si>
  <si>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</si>
  <si>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</si>
  <si>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</si>
  <si>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</si>
  <si>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</si>
  <si>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</si>
  <si>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</si>
  <si>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</si>
  <si>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</si>
  <si>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</si>
  <si>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</si>
  <si>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</si>
  <si>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</si>
  <si>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</si>
  <si>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</si>
  <si>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</si>
  <si>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</si>
  <si>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</si>
  <si>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</si>
  <si>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</si>
  <si>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</si>
  <si>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</si>
  <si>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</si>
  <si>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</si>
  <si>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</si>
  <si>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</si>
  <si>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</si>
  <si>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</si>
  <si>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</si>
  <si>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</si>
  <si>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</si>
  <si>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</si>
  <si>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</si>
  <si>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</si>
  <si>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</si>
  <si>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</si>
  <si>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</si>
  <si>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</si>
  <si>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</si>
  <si>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</si>
  <si>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</si>
  <si>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</si>
  <si>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</si>
  <si>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</si>
  <si>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</si>
  <si>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</si>
  <si>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</si>
  <si>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</si>
  <si>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</si>
  <si>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</si>
  <si>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</si>
  <si>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</si>
  <si>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</si>
  <si>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</si>
  <si>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</si>
  <si>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</si>
  <si>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</si>
  <si>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</si>
  <si>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</si>
  <si>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</si>
  <si>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</si>
  <si>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</si>
  <si>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</si>
  <si>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</si>
  <si>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</si>
  <si>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</si>
  <si>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</si>
  <si>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</si>
  <si>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</si>
  <si>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</si>
  <si>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</si>
  <si>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</si>
  <si>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</si>
  <si>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</si>
  <si>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</si>
  <si>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</si>
  <si>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</si>
  <si>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</si>
  <si>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</si>
  <si>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</si>
  <si>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</si>
  <si>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</si>
  <si>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</si>
  <si>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</si>
  <si>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</si>
  <si>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</si>
  <si>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</si>
  <si>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</si>
  <si>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</si>
  <si>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</si>
  <si>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</si>
  <si>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</si>
  <si>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</si>
  <si>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</si>
  <si>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</si>
  <si>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</si>
  <si>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</si>
  <si>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</si>
  <si>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</si>
  <si>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</si>
  <si>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</si>
  <si>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</si>
  <si>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</si>
  <si>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</si>
  <si>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</si>
  <si>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</si>
  <si>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</si>
  <si>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</si>
  <si>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</si>
  <si>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</si>
  <si>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</si>
  <si>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</si>
  <si>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</si>
  <si>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</si>
  <si>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</si>
  <si>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</si>
  <si>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</si>
  <si>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</si>
  <si>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</si>
  <si>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</si>
  <si>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</si>
  <si>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</si>
  <si>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</si>
  <si>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</si>
  <si>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</si>
  <si>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</si>
  <si>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</si>
  <si>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</si>
  <si>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</si>
  <si>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</si>
  <si>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</si>
  <si>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</si>
  <si>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</si>
  <si>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</si>
  <si>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</si>
  <si>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</si>
  <si>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</si>
  <si>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</si>
  <si>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</si>
  <si>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</si>
  <si>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</si>
  <si>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</si>
  <si>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</si>
  <si>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</si>
  <si>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</si>
  <si>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</si>
  <si>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</si>
  <si>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</si>
  <si>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</si>
  <si>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</si>
  <si>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</si>
  <si>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</si>
  <si>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</si>
  <si>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</si>
  <si>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</si>
  <si>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</si>
  <si>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</si>
  <si>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</si>
  <si>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</si>
  <si>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</si>
  <si>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</si>
  <si>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</si>
  <si>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</si>
  <si>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</si>
  <si>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</si>
  <si>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</si>
  <si>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</si>
  <si>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</si>
  <si>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</si>
  <si>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</si>
  <si>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</si>
  <si>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</si>
  <si>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</si>
  <si>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</si>
  <si>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</si>
  <si>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</si>
  <si>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</si>
  <si>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</si>
  <si>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</si>
  <si>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</si>
  <si>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</si>
  <si>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</si>
  <si>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</si>
  <si>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</si>
  <si>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</si>
  <si>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</si>
  <si>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</si>
  <si>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</si>
  <si>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</si>
  <si>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</si>
  <si>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</si>
  <si>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</si>
  <si>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</si>
  <si>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</si>
  <si>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</si>
  <si>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</si>
  <si>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</si>
  <si>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</si>
  <si>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</si>
  <si>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</si>
  <si>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</si>
  <si>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</si>
  <si>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</si>
  <si>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</si>
  <si>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</si>
  <si>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</si>
  <si>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</si>
  <si>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</si>
  <si>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</si>
  <si>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</si>
  <si>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</si>
  <si>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</si>
  <si>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</si>
  <si>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</si>
  <si>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</si>
  <si>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</si>
  <si>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</si>
  <si>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</si>
  <si>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</si>
  <si>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</si>
  <si>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</si>
  <si>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</si>
  <si>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</si>
  <si>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</si>
  <si>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</si>
  <si>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</si>
  <si>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</si>
  <si>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</si>
  <si>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</si>
  <si>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</si>
  <si>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</si>
  <si>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</si>
  <si>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</si>
  <si>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</si>
  <si>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</si>
  <si>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</si>
  <si>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</si>
  <si>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</si>
  <si>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</si>
  <si>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</si>
  <si>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</si>
  <si>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</si>
  <si>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</si>
  <si>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</si>
  <si>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</si>
  <si>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</si>
  <si>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</si>
  <si>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</si>
  <si>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</si>
  <si>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</si>
  <si>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</si>
  <si>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</si>
  <si>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</si>
  <si>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</si>
  <si>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</si>
  <si>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</si>
  <si>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</si>
  <si>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</si>
  <si>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</si>
  <si>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</si>
  <si>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</si>
  <si>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</si>
  <si>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</si>
  <si>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</si>
  <si>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</si>
  <si>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</si>
  <si>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</si>
  <si>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</si>
  <si>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</si>
  <si>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</si>
  <si>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</si>
  <si>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</si>
  <si>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</si>
  <si>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</si>
  <si>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</si>
  <si>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</si>
  <si>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</si>
  <si>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</si>
  <si>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</si>
  <si>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</si>
  <si>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</si>
  <si>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</si>
  <si>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</si>
  <si>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</si>
  <si>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</si>
  <si>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</si>
  <si>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</si>
  <si>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</si>
  <si>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</si>
  <si>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</si>
  <si>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</si>
  <si>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</si>
  <si>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</si>
  <si>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</si>
  <si>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</si>
  <si>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</si>
  <si>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</si>
  <si>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</si>
  <si>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</si>
  <si>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</si>
  <si>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</si>
  <si>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</si>
  <si>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</si>
  <si>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</si>
  <si>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</si>
  <si>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</si>
  <si>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</si>
  <si>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</si>
  <si>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</si>
  <si>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</si>
  <si>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</si>
  <si>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</si>
  <si>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</si>
  <si>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</si>
  <si>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</si>
  <si>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</si>
  <si>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</si>
  <si>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</si>
  <si>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</si>
  <si>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</si>
  <si>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</si>
  <si>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</si>
  <si>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</si>
  <si>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</si>
  <si>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</si>
  <si>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</si>
  <si>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</si>
  <si>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</si>
  <si>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</si>
  <si>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</si>
  <si>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</si>
  <si>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</si>
  <si>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</si>
  <si>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</si>
  <si>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</si>
  <si>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</si>
  <si>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</si>
  <si>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</si>
  <si>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</si>
  <si>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</si>
  <si>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</si>
  <si>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</si>
  <si>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</si>
  <si>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</si>
  <si>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</si>
  <si>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</si>
  <si>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</si>
  <si>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</si>
  <si>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</si>
  <si>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</si>
  <si>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</si>
  <si>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</si>
  <si>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</si>
  <si>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</si>
  <si>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</si>
  <si>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</si>
  <si>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</si>
  <si>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</si>
  <si>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</si>
  <si>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</si>
  <si>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</si>
  <si>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</si>
  <si>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</si>
  <si>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</si>
  <si>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</si>
  <si>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</si>
  <si>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</si>
  <si>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</si>
  <si>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</si>
  <si>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</si>
  <si>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</si>
  <si>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</si>
  <si>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</si>
  <si>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</si>
  <si>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</si>
  <si>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</si>
  <si>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</si>
  <si>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</si>
  <si>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</si>
  <si>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</si>
  <si>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</si>
  <si>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</si>
  <si>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</si>
  <si>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</si>
  <si>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</si>
  <si>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</si>
  <si>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</si>
  <si>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</si>
  <si>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</si>
  <si>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</si>
  <si>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</si>
  <si>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</si>
  <si>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</si>
  <si>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</si>
  <si>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</si>
  <si>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</si>
  <si>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</si>
  <si>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</si>
  <si>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</si>
  <si>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</si>
  <si>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</si>
  <si>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</si>
  <si>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</si>
  <si>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</si>
  <si>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</si>
  <si>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</si>
  <si>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</si>
  <si>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</si>
  <si>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</si>
  <si>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</si>
  <si>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</si>
  <si>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</si>
  <si>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</si>
  <si>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</si>
  <si>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</si>
  <si>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</si>
  <si>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</si>
  <si>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</si>
  <si>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</si>
  <si>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</si>
  <si>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</si>
  <si>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</si>
  <si>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</si>
  <si>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</si>
  <si>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</si>
  <si>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</si>
  <si>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</si>
  <si>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</si>
  <si>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</si>
  <si>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</si>
  <si>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</si>
  <si>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</si>
  <si>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</si>
  <si>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</si>
  <si>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</si>
  <si>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</si>
  <si>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</si>
  <si>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</si>
  <si>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</si>
  <si>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</si>
  <si>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</si>
  <si>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</si>
  <si>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</si>
  <si>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</si>
  <si>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</si>
  <si>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</si>
  <si>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</si>
  <si>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</si>
  <si>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</si>
  <si>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</si>
  <si>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</si>
  <si>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</si>
  <si>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</si>
  <si>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</si>
  <si>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</si>
  <si>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</si>
  <si>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</si>
  <si>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</si>
  <si>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</si>
  <si>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</si>
  <si>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</si>
  <si>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</si>
  <si>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</si>
  <si>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</si>
  <si>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</si>
  <si>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</si>
  <si>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</si>
  <si>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</si>
  <si>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</si>
  <si>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</si>
  <si>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</si>
  <si>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</si>
  <si>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</si>
  <si>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</si>
  <si>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</si>
  <si>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</si>
  <si>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</si>
  <si>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</si>
  <si>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</si>
  <si>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</si>
  <si>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</si>
  <si>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</si>
  <si>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</si>
  <si>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</si>
  <si>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</si>
  <si>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</si>
  <si>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</si>
  <si>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</si>
  <si>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</si>
  <si>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</si>
  <si>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</si>
  <si>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</si>
  <si>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</si>
  <si>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</si>
  <si>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</si>
  <si>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</si>
  <si>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</si>
  <si>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</si>
  <si>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</si>
  <si>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</si>
  <si>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</si>
  <si>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</si>
  <si>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</si>
  <si>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</si>
  <si>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</si>
  <si>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</si>
  <si>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</si>
  <si>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</si>
  <si>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</si>
  <si>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</si>
  <si>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</si>
  <si>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</si>
  <si>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</si>
  <si>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</si>
  <si>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</si>
  <si>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</si>
  <si>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</si>
  <si>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</si>
  <si>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</si>
  <si>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</si>
  <si>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</si>
  <si>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</si>
  <si>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</si>
  <si>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</si>
  <si>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</si>
  <si>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</si>
  <si>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</si>
  <si>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</si>
  <si>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</si>
  <si>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</si>
  <si>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</si>
  <si>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</si>
  <si>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</si>
  <si>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</si>
  <si>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</si>
  <si>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</si>
  <si>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</si>
  <si>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</si>
  <si>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</si>
  <si>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</si>
  <si>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</si>
  <si>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</si>
  <si>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</si>
  <si>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</si>
  <si>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</si>
  <si>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</si>
  <si>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</si>
  <si>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</si>
  <si>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</si>
  <si>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</si>
  <si>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</si>
  <si>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</si>
  <si>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</si>
  <si>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</si>
  <si>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</si>
  <si>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</si>
  <si>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</si>
  <si>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</si>
  <si>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</si>
  <si>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</si>
  <si>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</si>
  <si>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</si>
  <si>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</si>
  <si>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</si>
  <si>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</si>
  <si>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</si>
  <si>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</si>
  <si>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</si>
  <si>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</si>
  <si>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</si>
  <si>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</si>
  <si>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</si>
  <si>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</si>
  <si>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</si>
  <si>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</si>
  <si>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</si>
  <si>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</si>
  <si>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</si>
  <si>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</si>
  <si>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</si>
  <si>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</si>
  <si>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</si>
  <si>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</si>
  <si>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</si>
  <si>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</si>
  <si>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</si>
  <si>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</si>
  <si>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</si>
  <si>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</si>
  <si>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</si>
  <si>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</si>
  <si>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</si>
  <si>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</si>
  <si>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</si>
  <si>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</si>
  <si>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</si>
  <si>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</si>
  <si>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</si>
  <si>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</si>
  <si>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</si>
  <si>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</si>
  <si>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</si>
  <si>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</si>
  <si>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</si>
  <si>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</si>
  <si>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</si>
  <si>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</si>
  <si>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</si>
  <si>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</si>
  <si>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</si>
  <si>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</si>
  <si>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</si>
  <si>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</si>
  <si>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</si>
  <si>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</si>
  <si>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</si>
  <si>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</si>
  <si>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</si>
  <si>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</si>
  <si>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</si>
  <si>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</si>
  <si>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</si>
  <si>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</si>
  <si>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</si>
  <si>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</si>
  <si>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</si>
  <si>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</si>
  <si>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</si>
  <si>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</si>
  <si>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</si>
  <si>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</si>
  <si>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</si>
  <si>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</si>
  <si>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</si>
  <si>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</si>
  <si>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</si>
  <si>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</si>
  <si>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</si>
  <si>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</si>
  <si>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</si>
  <si>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</si>
  <si>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</si>
  <si>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</si>
  <si>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</si>
  <si>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</si>
  <si>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</si>
  <si>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</si>
  <si>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</si>
  <si>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</si>
  <si>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</si>
  <si>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</si>
  <si>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</si>
  <si>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</si>
  <si>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</si>
  <si>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</si>
  <si>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</si>
  <si>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</si>
  <si>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</si>
  <si>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</si>
  <si>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</si>
  <si>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</si>
  <si>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</si>
  <si>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</si>
  <si>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</si>
  <si>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</si>
  <si>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</si>
  <si>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</si>
  <si>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</si>
  <si>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</si>
  <si>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</si>
  <si>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</si>
  <si>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</si>
  <si>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</si>
  <si>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</si>
  <si>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</si>
  <si>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</si>
  <si>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</si>
  <si>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</si>
  <si>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</si>
  <si>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</si>
  <si>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</si>
  <si>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</si>
  <si>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</si>
  <si>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</si>
  <si>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</si>
  <si>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</si>
  <si>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</si>
  <si>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</si>
  <si>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</si>
  <si>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</si>
  <si>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</si>
  <si>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</si>
  <si>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</si>
  <si>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</si>
  <si>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</si>
  <si>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</si>
  <si>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</si>
  <si>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</si>
  <si>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</si>
  <si>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</si>
  <si>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</si>
  <si>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</si>
  <si>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</si>
  <si>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</si>
  <si>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</si>
  <si>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</si>
  <si>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</si>
  <si>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</si>
  <si>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</si>
  <si>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</si>
  <si>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</si>
  <si>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</si>
  <si>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</si>
  <si>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</si>
  <si>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</si>
  <si>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</si>
  <si>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</si>
  <si>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</si>
  <si>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</si>
  <si>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</si>
  <si>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</si>
  <si>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</si>
  <si>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</si>
  <si>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</si>
  <si>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</si>
  <si>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</si>
  <si>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</si>
  <si>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</si>
  <si>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</si>
  <si>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</si>
  <si>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</si>
  <si>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</si>
  <si>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</si>
  <si>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</si>
  <si>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</si>
  <si>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</si>
  <si>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</si>
  <si>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</si>
  <si>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</si>
  <si>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</si>
  <si>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</si>
  <si>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</si>
  <si>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</si>
  <si>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</si>
  <si>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</si>
  <si>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</si>
  <si>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</si>
  <si>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</si>
  <si>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</si>
  <si>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</si>
  <si>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</si>
  <si>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</si>
  <si>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</si>
  <si>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</si>
  <si>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</si>
  <si>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</si>
  <si>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</si>
  <si>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</si>
  <si>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</si>
  <si>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</si>
  <si>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</si>
  <si>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</si>
  <si>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</si>
  <si>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</si>
  <si>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</si>
  <si>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</si>
  <si>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</si>
  <si>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</si>
  <si>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</si>
  <si>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</si>
  <si>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</si>
  <si>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</si>
  <si>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</si>
  <si>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</si>
  <si>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</si>
  <si>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</si>
  <si>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</si>
  <si>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</si>
  <si>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</si>
  <si>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</si>
  <si>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</si>
  <si>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</si>
  <si>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</si>
  <si>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</si>
  <si>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</si>
  <si>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</si>
  <si>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</si>
  <si>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</si>
  <si>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</si>
  <si>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</si>
  <si>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</si>
  <si>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</si>
  <si>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</si>
  <si>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</si>
  <si>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</si>
  <si>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</si>
  <si>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</si>
  <si>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</si>
  <si>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</si>
  <si>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</si>
  <si>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</si>
  <si>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</si>
  <si>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</si>
  <si>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</si>
  <si>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</si>
  <si>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</si>
  <si>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</si>
  <si>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</si>
  <si>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</si>
  <si>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</si>
  <si>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</si>
  <si>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</si>
  <si>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</si>
  <si>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</si>
  <si>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</si>
  <si>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</si>
  <si>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</si>
  <si>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</si>
  <si>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</si>
  <si>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</si>
  <si>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</si>
  <si>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</si>
  <si>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</si>
  <si>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</si>
  <si>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</si>
  <si>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</si>
  <si>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</si>
  <si>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</si>
  <si>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</si>
  <si>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</si>
  <si>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</si>
  <si>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</si>
  <si>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</si>
  <si>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</si>
  <si>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</si>
  <si>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</si>
  <si>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</si>
  <si>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</si>
  <si>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</si>
  <si>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</si>
  <si>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</si>
  <si>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</si>
  <si>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</si>
  <si>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</si>
  <si>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</si>
  <si>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</si>
  <si>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</si>
  <si>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</si>
  <si>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</si>
  <si>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</si>
  <si>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</si>
  <si>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</si>
  <si>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</si>
  <si>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</si>
  <si>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</si>
  <si>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</si>
  <si>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</si>
  <si>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</si>
  <si>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</si>
  <si>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</si>
  <si>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</si>
  <si>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</si>
  <si>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</si>
  <si>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</si>
  <si>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</si>
  <si>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</si>
  <si>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</si>
  <si>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</si>
  <si>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</si>
  <si>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</si>
  <si>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</si>
  <si>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</si>
  <si>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</si>
  <si>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</si>
  <si>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</si>
  <si>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</si>
  <si>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</si>
  <si>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</si>
  <si>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</si>
  <si>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</si>
  <si>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</si>
  <si>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</si>
  <si>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</si>
  <si>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</si>
  <si>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</si>
  <si>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</si>
  <si>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</si>
  <si>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</si>
  <si>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</si>
  <si>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</si>
  <si>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</si>
  <si>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</si>
  <si>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</si>
  <si>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</si>
  <si>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</si>
  <si>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</si>
  <si>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</si>
  <si>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</si>
  <si>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</si>
  <si>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</si>
  <si>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</si>
  <si>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</si>
  <si>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</si>
  <si>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</si>
  <si>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</si>
  <si>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</si>
  <si>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</si>
  <si>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</si>
  <si>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</si>
  <si>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</si>
  <si>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</si>
  <si>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</si>
  <si>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</si>
  <si>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</si>
  <si>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</si>
  <si>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</si>
  <si>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</si>
  <si>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</si>
  <si>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</si>
  <si>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</si>
  <si>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</si>
  <si>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</si>
  <si>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</si>
  <si>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</si>
  <si>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</si>
  <si>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</si>
  <si>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</si>
  <si>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</si>
  <si>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</si>
  <si>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</si>
  <si>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</si>
  <si>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</si>
  <si>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</si>
  <si>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</si>
  <si>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</si>
  <si>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</si>
  <si>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</si>
  <si>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</si>
  <si>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</si>
  <si>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</si>
  <si>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</si>
  <si>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</si>
  <si>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</si>
  <si>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</si>
  <si>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</si>
  <si>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</si>
  <si>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</si>
  <si>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</si>
  <si>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</si>
  <si>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</si>
  <si>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</si>
  <si>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</si>
  <si>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</si>
  <si>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</si>
  <si>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</si>
  <si>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</si>
  <si>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</si>
  <si>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</si>
  <si>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</si>
  <si>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</si>
  <si>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</si>
  <si>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</si>
  <si>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</si>
  <si>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</si>
  <si>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</si>
  <si>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</si>
  <si>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</si>
  <si>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</si>
  <si>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</si>
  <si>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</si>
  <si>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</si>
  <si>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</si>
  <si>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</si>
  <si>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</si>
  <si>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</si>
  <si>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</si>
  <si>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</si>
  <si>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</si>
  <si>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</si>
  <si>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</si>
  <si>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</si>
  <si>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</si>
  <si>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</si>
  <si>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</si>
  <si>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</si>
  <si>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</si>
  <si>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</si>
  <si>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</si>
  <si>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</si>
  <si>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</si>
  <si>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</si>
  <si>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</si>
  <si>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</si>
  <si>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</si>
  <si>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</si>
  <si>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</si>
  <si>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</si>
  <si>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</si>
  <si>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</si>
  <si>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</si>
  <si>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</si>
  <si>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</si>
  <si>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</si>
  <si>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</si>
  <si>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</si>
  <si>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</si>
  <si>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</si>
  <si>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</si>
  <si>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</si>
  <si>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</si>
  <si>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</si>
  <si>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</si>
  <si>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</si>
  <si>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</si>
  <si>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</si>
  <si>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</si>
  <si>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</si>
  <si>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</si>
  <si>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</si>
  <si>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</si>
  <si>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</si>
  <si>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</si>
  <si>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</si>
  <si>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</si>
  <si>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</si>
  <si>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</si>
  <si>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</si>
  <si>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</si>
  <si>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</si>
  <si>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</si>
  <si>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</si>
  <si>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</si>
  <si>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</si>
  <si>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</si>
  <si>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</si>
  <si>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</si>
  <si>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</si>
  <si>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</si>
  <si>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</si>
  <si>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</si>
  <si>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</si>
  <si>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</si>
  <si>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</si>
  <si>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</si>
  <si>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</si>
  <si>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</si>
  <si>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</si>
  <si>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</si>
  <si>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</si>
  <si>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</si>
  <si>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</si>
  <si>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</si>
  <si>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</si>
  <si>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</si>
  <si>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</si>
  <si>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</si>
  <si>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</si>
  <si>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</si>
  <si>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</si>
  <si>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</si>
  <si>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</si>
  <si>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</si>
  <si>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</si>
  <si>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</si>
  <si>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</si>
  <si>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</si>
  <si>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</si>
  <si>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</si>
  <si>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</si>
  <si>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</si>
  <si>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</si>
  <si>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</si>
  <si>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</si>
  <si>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</si>
  <si>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</si>
  <si>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</si>
  <si>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</si>
  <si>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</si>
  <si>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</si>
  <si>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</si>
  <si>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</si>
  <si>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</si>
  <si>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</si>
  <si>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</si>
  <si>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</si>
  <si>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</si>
  <si>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</si>
  <si>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</si>
  <si>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</si>
  <si>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</si>
  <si>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</si>
  <si>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</si>
  <si>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</si>
  <si>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</si>
  <si>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</si>
  <si>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</si>
  <si>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</si>
  <si>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</si>
  <si>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</si>
  <si>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</si>
  <si>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</si>
  <si>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</si>
  <si>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</si>
  <si>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</si>
  <si>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</si>
  <si>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</si>
  <si>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</si>
  <si>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</si>
  <si>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</si>
  <si>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</si>
  <si>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</si>
  <si>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</si>
  <si>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</si>
  <si>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</si>
  <si>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</si>
  <si>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</si>
  <si>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</si>
  <si>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</si>
  <si>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</si>
  <si>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</si>
  <si>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</si>
  <si>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</si>
  <si>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</si>
  <si>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</si>
  <si>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</si>
  <si>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</si>
  <si>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</si>
  <si>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</si>
  <si>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</si>
  <si>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</si>
  <si>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</si>
  <si>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</si>
  <si>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</si>
  <si>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</si>
  <si>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</si>
  <si>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</si>
  <si>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</si>
  <si>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</si>
  <si>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</si>
  <si>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</si>
  <si>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</si>
  <si>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</si>
  <si>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</si>
  <si>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</si>
  <si>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</si>
  <si>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</si>
  <si>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</si>
  <si>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</si>
  <si>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</si>
  <si>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</si>
  <si>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</si>
  <si>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</si>
  <si>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</si>
  <si>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</si>
  <si>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</si>
  <si>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</si>
  <si>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</si>
  <si>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</si>
  <si>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</si>
  <si>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</si>
  <si>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</si>
  <si>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</si>
  <si>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</si>
  <si>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</si>
  <si>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</si>
  <si>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</si>
  <si>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</si>
  <si>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</si>
  <si>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</si>
  <si>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</si>
  <si>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</si>
  <si>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</si>
  <si>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</si>
  <si>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</si>
  <si>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</si>
  <si>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</si>
  <si>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</si>
  <si>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</si>
  <si>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</si>
  <si>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</si>
  <si>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</si>
  <si>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</si>
  <si>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</si>
  <si>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</si>
  <si>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</si>
  <si>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</si>
  <si>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</si>
  <si>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</si>
  <si>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</si>
  <si>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</si>
  <si>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</si>
  <si>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</si>
  <si>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</si>
  <si>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</si>
  <si>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</si>
  <si>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</si>
  <si>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</si>
  <si>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</si>
  <si>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</si>
  <si>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</si>
  <si>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</si>
  <si>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</si>
  <si>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</si>
  <si>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</si>
  <si>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</si>
  <si>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</si>
  <si>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</si>
  <si>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</si>
  <si>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</si>
  <si>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</si>
  <si>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</si>
  <si>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</si>
  <si>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</si>
  <si>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</si>
  <si>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</si>
  <si>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</si>
  <si>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</si>
  <si>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</si>
  <si>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</si>
  <si>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</si>
  <si>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</si>
  <si>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</si>
  <si>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</si>
  <si>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</si>
  <si>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</si>
  <si>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</si>
  <si>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</si>
  <si>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</si>
  <si>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</si>
  <si>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</si>
  <si>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</si>
  <si>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</si>
  <si>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</si>
  <si>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</si>
  <si>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</si>
  <si>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</si>
  <si>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</si>
  <si>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</si>
  <si>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</si>
  <si>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</si>
  <si>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</si>
  <si>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</si>
  <si>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</si>
  <si>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</si>
  <si>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</si>
  <si>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</si>
  <si>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</si>
  <si>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</si>
  <si>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</si>
  <si>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</si>
  <si>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</si>
  <si>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</si>
  <si>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</si>
  <si>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</si>
  <si>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</si>
  <si>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</si>
  <si>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</si>
  <si>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</si>
  <si>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</si>
  <si>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</si>
  <si>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</si>
  <si>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</si>
  <si>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</si>
  <si>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</si>
  <si>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</si>
  <si>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</si>
  <si>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</si>
  <si>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</si>
  <si>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</si>
  <si>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</si>
  <si>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</si>
  <si>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</si>
  <si>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</si>
  <si>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</si>
  <si>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</si>
  <si>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</si>
  <si>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</si>
  <si>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</si>
  <si>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</si>
  <si>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</si>
  <si>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</si>
  <si>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</si>
  <si>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</si>
  <si>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</si>
  <si>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</si>
  <si>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</si>
  <si>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</si>
  <si>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</si>
  <si>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</si>
  <si>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</si>
  <si>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</si>
  <si>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</si>
  <si>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</si>
  <si>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</si>
  <si>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</si>
  <si>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</si>
  <si>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</si>
  <si>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</si>
  <si>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</si>
  <si>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</si>
  <si>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</si>
  <si>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</si>
  <si>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</si>
  <si>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</si>
  <si>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</si>
  <si>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</si>
  <si>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</si>
  <si>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</si>
  <si>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</si>
  <si>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</si>
  <si>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</si>
  <si>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</si>
  <si>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</si>
  <si>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</si>
  <si>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</si>
  <si>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</si>
  <si>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</si>
  <si>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</si>
  <si>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</si>
  <si>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</si>
  <si>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</si>
  <si>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</si>
  <si>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</si>
  <si>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</si>
  <si>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</si>
  <si>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</si>
  <si>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</si>
  <si>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</si>
  <si>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</si>
  <si>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</si>
  <si>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</si>
  <si>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</si>
  <si>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</si>
  <si>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</si>
  <si>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</si>
  <si>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</si>
  <si>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</si>
  <si>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</si>
  <si>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</si>
  <si>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</si>
  <si>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</si>
  <si>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</si>
  <si>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</si>
  <si>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</si>
  <si>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</si>
  <si>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</si>
  <si>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</si>
  <si>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</si>
  <si>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</si>
  <si>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</si>
  <si>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</si>
  <si>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</si>
  <si>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</si>
  <si>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</si>
  <si>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</si>
  <si>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</si>
  <si>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</si>
  <si>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</si>
  <si>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</si>
  <si>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</si>
  <si>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</si>
  <si>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</si>
  <si>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</si>
  <si>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</si>
  <si>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</si>
  <si>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</si>
  <si>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</si>
  <si>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</si>
  <si>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</si>
  <si>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</si>
  <si>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</si>
  <si>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</si>
  <si>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</si>
  <si>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</si>
  <si>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</si>
  <si>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</si>
  <si>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</si>
  <si>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</si>
  <si>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</si>
  <si>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</si>
  <si>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</si>
  <si>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</si>
  <si>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</si>
  <si>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</si>
  <si>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</si>
  <si>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</si>
  <si>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</si>
  <si>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</si>
  <si>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</si>
  <si>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</si>
  <si>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</si>
  <si>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</si>
  <si>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</si>
  <si>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</si>
  <si>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</si>
  <si>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</si>
  <si>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</si>
  <si>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</si>
  <si>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</si>
  <si>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</si>
  <si>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</si>
  <si>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</si>
  <si>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</si>
  <si>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</si>
  <si>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</si>
  <si>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</si>
  <si>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</si>
  <si>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</si>
  <si>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</si>
  <si>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</si>
  <si>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</si>
  <si>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</si>
  <si>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</si>
  <si>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</si>
  <si>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</si>
  <si>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</si>
  <si>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</si>
  <si>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</si>
  <si>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</si>
  <si>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</si>
  <si>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</si>
  <si>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</si>
  <si>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</si>
  <si>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</si>
  <si>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</si>
  <si>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</si>
  <si>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</si>
  <si>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</si>
  <si>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</si>
  <si>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</si>
  <si>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</si>
  <si>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</si>
  <si>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</si>
  <si>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</si>
  <si>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</si>
  <si>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</si>
  <si>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</si>
  <si>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</si>
  <si>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</si>
  <si>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</si>
  <si>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</si>
  <si>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</si>
  <si>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</si>
  <si>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</si>
  <si>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</si>
  <si>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</si>
  <si>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</si>
  <si>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</si>
  <si>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</si>
  <si>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</si>
  <si>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</si>
  <si>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</si>
  <si>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</si>
  <si>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</si>
  <si>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</si>
  <si>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</si>
  <si>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</si>
  <si>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</si>
  <si>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</si>
  <si>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</si>
  <si>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</si>
  <si>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</si>
  <si>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</si>
  <si>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</si>
  <si>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</si>
  <si>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</si>
  <si>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</si>
  <si>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</si>
  <si>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</si>
  <si>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</si>
  <si>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</si>
  <si>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</si>
  <si>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</si>
  <si>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</si>
  <si>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</si>
  <si>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</si>
  <si>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</si>
  <si>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</si>
  <si>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</si>
  <si>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</si>
  <si>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</si>
  <si>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</si>
  <si>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</si>
  <si>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</si>
  <si>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</si>
  <si>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</si>
  <si>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</si>
  <si>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</si>
  <si>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</si>
  <si>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</si>
  <si>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</si>
  <si>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</si>
  <si>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</si>
  <si>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</si>
  <si>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</si>
  <si>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</si>
  <si>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</si>
  <si>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</si>
  <si>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</si>
  <si>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</si>
  <si>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</si>
  <si>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</si>
  <si>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</si>
  <si>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</si>
  <si>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</si>
  <si>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</si>
  <si>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</si>
  <si>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</si>
  <si>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</si>
  <si>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</si>
  <si>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</si>
  <si>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</si>
  <si>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</si>
  <si>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</si>
  <si>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</si>
  <si>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</si>
  <si>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</si>
  <si>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</si>
  <si>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</si>
  <si>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</si>
  <si>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</si>
  <si>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</si>
  <si>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</si>
  <si>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</si>
  <si>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</si>
  <si>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</si>
  <si>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</si>
  <si>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</si>
  <si>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</si>
  <si>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</si>
  <si>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</si>
  <si>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</si>
  <si>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</si>
  <si>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</si>
  <si>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</si>
  <si>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</si>
  <si>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</si>
  <si>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</si>
  <si>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</si>
  <si>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</si>
  <si>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</si>
  <si>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</si>
  <si>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</si>
  <si>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</si>
  <si>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</si>
  <si>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</si>
  <si>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</si>
  <si>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</si>
  <si>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</si>
  <si>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</si>
  <si>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</si>
  <si>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</si>
  <si>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</si>
  <si>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</si>
  <si>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</si>
  <si>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</si>
  <si>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</si>
  <si>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</si>
  <si>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</si>
  <si>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</si>
  <si>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</si>
  <si>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</si>
  <si>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</si>
  <si>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</si>
  <si>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</si>
  <si>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</si>
  <si>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</si>
  <si>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</si>
  <si>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</si>
  <si>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</si>
  <si>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</si>
  <si>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</si>
  <si>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</si>
  <si>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</si>
  <si>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</si>
  <si>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</si>
  <si>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</si>
  <si>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</si>
  <si>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</si>
  <si>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</si>
  <si>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</si>
  <si>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</si>
  <si>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</si>
  <si>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</si>
  <si>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</si>
  <si>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</si>
  <si>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</si>
  <si>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</si>
  <si>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</si>
  <si>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</si>
  <si>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</si>
  <si>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</si>
  <si>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</si>
  <si>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</si>
  <si>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</si>
  <si>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</si>
  <si>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</si>
  <si>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</si>
  <si>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</si>
  <si>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</si>
  <si>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</si>
  <si>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</si>
  <si>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</si>
  <si>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</si>
  <si>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</si>
  <si>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</si>
  <si>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</si>
  <si>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</si>
  <si>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</si>
  <si>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</si>
  <si>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</si>
  <si>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</si>
  <si>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</si>
  <si>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</si>
  <si>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</si>
  <si>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</si>
  <si>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</si>
  <si>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</si>
  <si>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</si>
  <si>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</si>
  <si>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</si>
  <si>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</si>
  <si>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</si>
  <si>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</si>
  <si>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</si>
  <si>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</si>
  <si>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</si>
  <si>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</si>
  <si>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</si>
  <si>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</si>
  <si>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</si>
  <si>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</si>
  <si>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</si>
  <si>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</si>
  <si>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</si>
  <si>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</si>
  <si>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</si>
  <si>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</si>
  <si>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</si>
  <si>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</si>
  <si>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</si>
  <si>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</si>
  <si>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</si>
  <si>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</si>
  <si>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</si>
  <si>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</si>
  <si>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</si>
  <si>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</si>
  <si>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</si>
  <si>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</si>
  <si>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</si>
  <si>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</si>
  <si>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</si>
  <si>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</si>
  <si>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</si>
  <si>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</si>
  <si>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</si>
  <si>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</si>
  <si>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</si>
  <si>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</si>
  <si>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</si>
  <si>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</si>
  <si>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</si>
  <si>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</si>
  <si>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</si>
  <si>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</si>
  <si>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</si>
  <si>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</si>
  <si>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</si>
  <si>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</si>
  <si>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</si>
  <si>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</si>
  <si>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</si>
  <si>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</si>
  <si>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</si>
  <si>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</si>
  <si>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</si>
  <si>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</si>
  <si>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</si>
  <si>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</si>
  <si>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</si>
  <si>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</si>
  <si>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</si>
  <si>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</si>
  <si>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</si>
  <si>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</si>
  <si>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</si>
  <si>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</si>
  <si>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</si>
  <si>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</si>
  <si>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</si>
  <si>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</si>
  <si>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</si>
  <si>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</si>
  <si>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</si>
  <si>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</si>
  <si>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</si>
  <si>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</si>
  <si>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</si>
  <si>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</si>
  <si>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</si>
  <si>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</si>
  <si>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</si>
  <si>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</si>
  <si>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</si>
  <si>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</si>
  <si>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</si>
  <si>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</si>
  <si>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</si>
  <si>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</si>
  <si>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</si>
  <si>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</si>
  <si>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</si>
  <si>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</si>
  <si>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</si>
  <si>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</si>
  <si>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</si>
  <si>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</si>
  <si>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</si>
  <si>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</si>
  <si>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</si>
  <si>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</si>
  <si>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</si>
  <si>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</si>
  <si>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</si>
  <si>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</si>
  <si>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</si>
  <si>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</si>
  <si>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</si>
  <si>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</si>
  <si>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</si>
  <si>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</si>
  <si>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</si>
  <si>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</si>
  <si>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</si>
  <si>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</si>
  <si>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</si>
  <si>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</si>
  <si>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</si>
  <si>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</si>
  <si>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</si>
  <si>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</si>
  <si>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</si>
  <si>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</si>
  <si>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</si>
  <si>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</si>
  <si>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</si>
  <si>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</si>
  <si>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</si>
  <si>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</si>
  <si>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</si>
  <si>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</si>
  <si>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</si>
  <si>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</si>
  <si>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</si>
  <si>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</si>
  <si>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</si>
  <si>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</si>
  <si>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</si>
  <si>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</si>
  <si>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</si>
  <si>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</si>
  <si>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</si>
  <si>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</si>
  <si>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</si>
  <si>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</si>
  <si>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</si>
  <si>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</si>
  <si>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</si>
  <si>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</si>
  <si>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</si>
  <si>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</si>
  <si>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</si>
  <si>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</si>
  <si>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</si>
  <si>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</si>
  <si>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</si>
  <si>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</si>
  <si>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</si>
  <si>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</si>
  <si>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</si>
  <si>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</si>
  <si>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</si>
  <si>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</si>
  <si>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</si>
  <si>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</si>
  <si>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</si>
  <si>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</si>
  <si>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</si>
  <si>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</si>
  <si>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</si>
  <si>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</si>
  <si>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</si>
  <si>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</si>
  <si>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</si>
  <si>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</si>
  <si>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</si>
  <si>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</si>
  <si>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</si>
  <si>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</si>
  <si>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</si>
  <si>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</si>
  <si>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</si>
  <si>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</si>
  <si>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</si>
  <si>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</si>
  <si>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</si>
  <si>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</si>
  <si>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</si>
  <si>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</si>
  <si>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</si>
  <si>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</si>
  <si>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</si>
  <si>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</si>
  <si>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</si>
  <si>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</si>
  <si>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</si>
  <si>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</si>
  <si>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</si>
  <si>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</si>
  <si>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</si>
  <si>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</si>
  <si>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</si>
  <si>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</si>
  <si>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</si>
  <si>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</si>
  <si>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</si>
  <si>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</si>
  <si>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</si>
  <si>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</si>
  <si>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</si>
  <si>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</si>
  <si>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</si>
  <si>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</si>
  <si>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</si>
  <si>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</si>
  <si>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</si>
  <si>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</si>
  <si>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</si>
  <si>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</si>
  <si>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</si>
  <si>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</si>
  <si>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</si>
  <si>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</si>
  <si>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</si>
  <si>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</si>
  <si>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</si>
  <si>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</si>
  <si>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</si>
  <si>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</si>
  <si>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</si>
  <si>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</si>
  <si>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</si>
  <si>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</si>
  <si>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</si>
  <si>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</si>
  <si>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</si>
  <si>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</si>
  <si>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</si>
  <si>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</si>
  <si>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</si>
  <si>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</si>
  <si>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</si>
  <si>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</si>
  <si>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</si>
  <si>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</si>
  <si>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</si>
  <si>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</si>
  <si>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</si>
  <si>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</si>
  <si>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</si>
  <si>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</si>
  <si>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</si>
  <si>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</si>
  <si>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</si>
  <si>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</si>
  <si>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</si>
  <si>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</si>
  <si>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</si>
  <si>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</si>
  <si>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</si>
  <si>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</si>
  <si>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</si>
  <si>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</si>
  <si>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</si>
  <si>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</si>
  <si>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</si>
  <si>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</si>
  <si>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</si>
  <si>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</si>
  <si>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</si>
  <si>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</si>
  <si>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</si>
  <si>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</si>
  <si>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</si>
  <si>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</si>
  <si>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</si>
  <si>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</si>
  <si>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</si>
  <si>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</si>
  <si>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</si>
  <si>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</si>
  <si>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</si>
  <si>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</si>
  <si>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</si>
  <si>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</si>
  <si>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</si>
  <si>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</si>
  <si>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</si>
  <si>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</si>
  <si>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</si>
  <si>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</si>
  <si>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</si>
  <si>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</si>
  <si>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</si>
  <si>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</si>
  <si>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</si>
  <si>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</si>
  <si>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</si>
  <si>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</si>
  <si>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</si>
  <si>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</si>
  <si>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</si>
  <si>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</si>
  <si>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</si>
  <si>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</si>
  <si>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</si>
  <si>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</si>
  <si>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</si>
  <si>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</si>
  <si>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</si>
  <si>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</si>
  <si>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</si>
  <si>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</si>
  <si>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</si>
  <si>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</si>
  <si>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</si>
  <si>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</si>
  <si>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</si>
  <si>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</si>
  <si>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</si>
  <si>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</si>
  <si>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</si>
  <si>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</si>
  <si>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</si>
  <si>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</si>
  <si>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</si>
  <si>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</si>
  <si>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</si>
  <si>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</si>
  <si>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</si>
  <si>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</si>
  <si>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</si>
  <si>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</si>
  <si>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</si>
  <si>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</si>
  <si>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</si>
  <si>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</si>
  <si>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</si>
  <si>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</si>
  <si>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</si>
  <si>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</si>
  <si>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</si>
  <si>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</si>
  <si>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</si>
  <si>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</si>
  <si>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</si>
  <si>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</si>
  <si>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</si>
  <si>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</si>
  <si>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</si>
  <si>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</si>
  <si>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</si>
  <si>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</si>
  <si>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</si>
  <si>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</si>
  <si>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</si>
  <si>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</si>
  <si>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</si>
  <si>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</si>
  <si>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</si>
  <si>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</si>
  <si>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</si>
  <si>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</si>
  <si>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</si>
  <si>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</si>
  <si>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</si>
  <si>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</si>
  <si>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</si>
  <si>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</si>
  <si>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</si>
  <si>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</si>
  <si>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</si>
  <si>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</si>
  <si>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</si>
  <si>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</si>
  <si>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</si>
  <si>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</si>
  <si>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</si>
  <si>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</si>
  <si>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</si>
  <si>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</si>
  <si>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</si>
  <si>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</si>
  <si>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</si>
  <si>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</si>
  <si>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</si>
  <si>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</si>
  <si>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</si>
  <si>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</si>
  <si>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</si>
  <si>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</si>
  <si>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</si>
  <si>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</si>
  <si>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</si>
  <si>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</si>
  <si>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</si>
  <si>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</si>
  <si>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</si>
  <si>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</si>
  <si>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</si>
  <si>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</si>
  <si>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</si>
  <si>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</si>
  <si>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</si>
  <si>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</si>
  <si>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</si>
  <si>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</si>
  <si>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</si>
  <si>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</si>
  <si>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</si>
  <si>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</si>
  <si>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</si>
  <si>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</si>
  <si>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</si>
  <si>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</si>
  <si>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</si>
  <si>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</si>
  <si>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</si>
  <si>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</si>
  <si>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</si>
  <si>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</si>
  <si>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</si>
  <si>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</si>
  <si>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</si>
  <si>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</si>
  <si>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</si>
  <si>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</si>
  <si>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</si>
  <si>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</si>
  <si>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</si>
  <si>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</si>
  <si>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</si>
  <si>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</si>
  <si>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</si>
  <si>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</si>
  <si>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</si>
  <si>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</si>
  <si>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</si>
  <si>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</si>
  <si>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</si>
  <si>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</si>
  <si>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</si>
  <si>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</si>
  <si>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</si>
  <si>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</si>
  <si>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</si>
  <si>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</si>
  <si>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</si>
  <si>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</si>
  <si>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</si>
  <si>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</si>
  <si>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</si>
  <si>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</si>
  <si>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</si>
  <si>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</si>
  <si>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</si>
  <si>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</si>
  <si>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</si>
  <si>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</si>
  <si>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</si>
  <si>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</si>
  <si>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</si>
  <si>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</si>
  <si>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</si>
  <si>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</si>
  <si>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</si>
  <si>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</si>
  <si>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</si>
  <si>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</si>
  <si>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</si>
  <si>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</si>
  <si>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</si>
  <si>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</si>
  <si>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</si>
  <si>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</si>
  <si>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</si>
  <si>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</si>
  <si>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</si>
  <si>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</si>
  <si>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</si>
  <si>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</si>
  <si>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</si>
  <si>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</si>
  <si>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</si>
  <si>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</si>
  <si>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</si>
  <si>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</si>
  <si>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</si>
  <si>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</si>
  <si>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</si>
  <si>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</si>
  <si>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</si>
  <si>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</si>
  <si>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</si>
  <si>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</si>
  <si>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</si>
  <si>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</si>
  <si>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</si>
  <si>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</si>
  <si>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</si>
  <si>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</si>
  <si>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</si>
  <si>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</si>
  <si>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</si>
  <si>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</si>
  <si>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</si>
  <si>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</si>
  <si>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</si>
  <si>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</si>
  <si>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</si>
  <si>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</si>
  <si>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</si>
  <si>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</si>
  <si>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</si>
  <si>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</si>
  <si>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</si>
  <si>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</si>
  <si>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</si>
  <si>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</si>
  <si>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</si>
  <si>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</si>
  <si>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</si>
  <si>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</si>
  <si>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</si>
  <si>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</si>
  <si>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</si>
  <si>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</si>
  <si>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</si>
  <si>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</si>
  <si>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</si>
  <si>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</si>
  <si>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</si>
  <si>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</si>
  <si>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</si>
  <si>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</si>
  <si>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</si>
  <si>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</si>
  <si>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</si>
  <si>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</si>
  <si>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</si>
  <si>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</si>
  <si>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</si>
  <si>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</si>
  <si>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</si>
  <si>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</si>
  <si>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</si>
  <si>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</si>
  <si>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</si>
  <si>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</si>
  <si>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</si>
  <si>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</si>
  <si>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</si>
  <si>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</si>
  <si>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</si>
  <si>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</si>
  <si>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</si>
  <si>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</si>
  <si>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</si>
  <si>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</si>
  <si>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</si>
  <si>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</si>
  <si>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</si>
  <si>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</si>
  <si>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</si>
  <si>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</si>
  <si>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</si>
  <si>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</si>
  <si>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</si>
  <si>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</si>
  <si>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</si>
  <si>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</si>
  <si>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</si>
  <si>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</si>
  <si>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</si>
  <si>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</si>
  <si>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</si>
  <si>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</si>
  <si>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</si>
  <si>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</si>
  <si>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</si>
  <si>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</si>
  <si>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</si>
  <si>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</si>
  <si>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</si>
  <si>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</si>
  <si>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</si>
  <si>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</si>
  <si>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</si>
  <si>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</si>
  <si>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</si>
  <si>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</si>
  <si>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</si>
  <si>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</si>
  <si>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</si>
  <si>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</si>
  <si>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</si>
  <si>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</si>
  <si>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</si>
  <si>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</si>
  <si>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</si>
  <si>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</si>
  <si>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</si>
  <si>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</si>
  <si>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</si>
  <si>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</si>
  <si>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</si>
  <si>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</si>
  <si>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</si>
  <si>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</si>
  <si>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</si>
  <si>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</si>
  <si>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</si>
  <si>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</si>
  <si>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</si>
  <si>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</si>
  <si>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</si>
  <si>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</si>
  <si>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</si>
  <si>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</si>
  <si>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</si>
  <si>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</si>
  <si>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</si>
  <si>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</si>
  <si>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</si>
  <si>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</si>
  <si>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</si>
  <si>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</si>
  <si>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</si>
  <si>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</si>
  <si>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</si>
  <si>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</si>
  <si>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</si>
  <si>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</si>
  <si>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</si>
  <si>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</si>
  <si>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</si>
  <si>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</si>
  <si>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</si>
  <si>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</si>
  <si>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</si>
  <si>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</si>
  <si>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</si>
  <si>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</si>
  <si>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</si>
  <si>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</si>
  <si>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</si>
  <si>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</si>
  <si>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</si>
  <si>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</si>
  <si>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</si>
  <si>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</si>
  <si>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</si>
  <si>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</si>
  <si>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</si>
  <si>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</si>
  <si>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</si>
  <si>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</si>
  <si>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</si>
  <si>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</si>
  <si>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</si>
  <si>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</si>
  <si>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</si>
  <si>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</si>
  <si>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</si>
  <si>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</si>
  <si>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</si>
  <si>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</si>
  <si>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</si>
  <si>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</si>
  <si>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</si>
  <si>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</si>
  <si>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</si>
  <si>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</si>
  <si>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</si>
  <si>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</si>
  <si>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</si>
  <si>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</si>
  <si>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</si>
  <si>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</si>
  <si>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</si>
  <si>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</si>
  <si>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</si>
  <si>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</si>
  <si>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</si>
  <si>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</si>
  <si>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</si>
  <si>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</si>
  <si>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</si>
  <si>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</si>
  <si>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</si>
  <si>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</si>
  <si>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</si>
  <si>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</si>
  <si>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</si>
  <si>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</si>
  <si>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</si>
  <si>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</si>
  <si>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</si>
  <si>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</si>
  <si>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</si>
  <si>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</si>
  <si>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</si>
  <si>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</si>
  <si>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</si>
  <si>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</si>
  <si>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</si>
  <si>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</si>
  <si>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</si>
  <si>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</si>
  <si>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</si>
  <si>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</si>
  <si>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</si>
  <si>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</si>
  <si>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</si>
  <si>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</si>
  <si>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</si>
  <si>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</si>
  <si>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</si>
  <si>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</si>
  <si>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</si>
  <si>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</si>
  <si>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</si>
  <si>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</si>
  <si>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</si>
  <si>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</si>
  <si>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</si>
  <si>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</si>
  <si>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</si>
  <si>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</si>
  <si>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</si>
  <si>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</si>
  <si>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</si>
  <si>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</si>
  <si>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</si>
  <si>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</si>
  <si>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</si>
  <si>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</si>
  <si>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</si>
  <si>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</si>
  <si>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</si>
  <si>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</si>
  <si>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</si>
  <si>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</si>
  <si>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</si>
  <si>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</si>
  <si>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</si>
  <si>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</si>
  <si>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</si>
  <si>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</si>
  <si>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</si>
  <si>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</si>
  <si>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</si>
  <si>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</si>
  <si>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</si>
  <si>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</si>
  <si>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</si>
  <si>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</si>
  <si>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</si>
  <si>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</si>
  <si>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</si>
  <si>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</si>
  <si>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</si>
  <si>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</si>
  <si>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</si>
  <si>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</si>
  <si>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</si>
  <si>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</si>
  <si>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</si>
  <si>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</si>
  <si>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</si>
  <si>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</si>
  <si>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</si>
  <si>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</si>
  <si>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</si>
  <si>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</si>
  <si>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</si>
  <si>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</si>
  <si>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</si>
  <si>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</si>
  <si>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</si>
  <si>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</si>
  <si>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</si>
  <si>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</si>
  <si>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</si>
  <si>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</si>
  <si>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</si>
  <si>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</si>
  <si>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</si>
  <si>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</si>
  <si>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</si>
  <si>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</si>
  <si>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</si>
  <si>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</si>
  <si>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</si>
  <si>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</si>
  <si>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</si>
  <si>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</si>
  <si>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</si>
  <si>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</si>
  <si>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</si>
  <si>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</si>
  <si>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</si>
  <si>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</si>
  <si>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</si>
  <si>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</si>
  <si>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</si>
  <si>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</si>
  <si>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</si>
  <si>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</si>
  <si>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</si>
  <si>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</si>
  <si>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</si>
  <si>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</si>
  <si>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</si>
  <si>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</si>
  <si>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</si>
  <si>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</si>
  <si>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</si>
  <si>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</si>
  <si>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</si>
  <si>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</si>
  <si>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</si>
  <si>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</si>
  <si>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</si>
  <si>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</si>
  <si>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</si>
  <si>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</si>
  <si>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</si>
  <si>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</si>
  <si>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</si>
  <si>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</si>
  <si>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</si>
  <si>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</si>
  <si>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</si>
  <si>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</si>
  <si>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</si>
  <si>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</si>
  <si>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</si>
  <si>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</si>
  <si>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</si>
  <si>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</si>
  <si>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</si>
  <si>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</si>
  <si>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</si>
  <si>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</si>
  <si>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</si>
  <si>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</si>
  <si>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</si>
  <si>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</si>
  <si>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</si>
  <si>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</si>
  <si>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</si>
  <si>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</si>
  <si>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</si>
  <si>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</si>
  <si>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</si>
  <si>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</si>
  <si>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</si>
  <si>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</si>
  <si>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</si>
  <si>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</si>
  <si>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</si>
  <si>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</si>
  <si>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</si>
  <si>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</si>
  <si>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</si>
  <si>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</si>
  <si>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</si>
  <si>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</si>
  <si>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</si>
  <si>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</si>
  <si>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</si>
  <si>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</si>
  <si>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</si>
  <si>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</si>
  <si>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</si>
  <si>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</si>
  <si>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</si>
  <si>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</si>
  <si>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</si>
  <si>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</si>
  <si>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</si>
  <si>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</si>
  <si>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</si>
  <si>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</si>
  <si>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</si>
  <si>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</si>
  <si>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</si>
  <si>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</si>
  <si>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</si>
  <si>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</si>
  <si>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</si>
  <si>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</si>
  <si>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</si>
  <si>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</si>
  <si>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</si>
  <si>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</si>
  <si>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</si>
  <si>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</si>
  <si>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</si>
  <si>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</si>
  <si>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</si>
  <si>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</si>
  <si>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</si>
  <si>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</si>
  <si>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</si>
  <si>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</si>
  <si>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</si>
  <si>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</si>
  <si>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</si>
  <si>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</si>
  <si>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</si>
  <si>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</si>
  <si>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</si>
  <si>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</si>
  <si>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</si>
  <si>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</si>
  <si>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</si>
  <si>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</si>
  <si>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</si>
  <si>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</si>
  <si>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</si>
  <si>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</si>
  <si>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</si>
  <si>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</si>
  <si>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</si>
  <si>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</si>
  <si>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</si>
  <si>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</si>
  <si>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</si>
  <si>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</si>
  <si>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</si>
  <si>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</si>
  <si>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</si>
  <si>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</si>
  <si>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</si>
  <si>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</si>
  <si>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</si>
  <si>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</si>
  <si>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</si>
  <si>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</si>
  <si>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</si>
  <si>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</si>
  <si>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</si>
  <si>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</si>
  <si>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</si>
  <si>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</si>
  <si>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</si>
  <si>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</si>
  <si>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</si>
  <si>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</si>
  <si>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</si>
  <si>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</si>
  <si>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</si>
  <si>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</si>
  <si>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</si>
  <si>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</si>
  <si>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</si>
  <si>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</si>
  <si>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</si>
  <si>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</si>
  <si>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</si>
  <si>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</si>
  <si>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</si>
  <si>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</si>
  <si>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</si>
  <si>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</si>
  <si>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</si>
  <si>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</si>
  <si>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</si>
  <si>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</si>
  <si>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</si>
  <si>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</si>
  <si>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</si>
  <si>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</si>
  <si>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</si>
  <si>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</si>
  <si>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</si>
  <si>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</si>
  <si>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</si>
  <si>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</si>
  <si>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</si>
  <si>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</si>
  <si>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</si>
  <si>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</si>
  <si>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</si>
  <si>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</si>
  <si>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</si>
  <si>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</si>
  <si>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</si>
  <si>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</si>
  <si>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</si>
  <si>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</si>
  <si>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</si>
  <si>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</si>
  <si>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</si>
  <si>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</si>
  <si>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</si>
  <si>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</si>
  <si>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</si>
  <si>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</si>
  <si>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</si>
  <si>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</si>
  <si>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</si>
  <si>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</si>
  <si>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</si>
  <si>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</si>
  <si>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</si>
  <si>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</si>
  <si>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</si>
  <si>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</si>
  <si>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</si>
  <si>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</si>
  <si>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</si>
  <si>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</si>
  <si>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</si>
  <si>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</si>
  <si>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</si>
  <si>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</si>
  <si>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</si>
  <si>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</si>
  <si>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</si>
  <si>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</si>
  <si>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</si>
  <si>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</si>
  <si>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</si>
  <si>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</si>
  <si>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</si>
  <si>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</si>
  <si>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</si>
  <si>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</si>
  <si>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</si>
  <si>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</si>
  <si>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</si>
  <si>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</si>
  <si>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</si>
  <si>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</si>
  <si>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</si>
  <si>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</si>
  <si>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</si>
  <si>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</si>
  <si>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</si>
  <si>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</si>
  <si>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</si>
  <si>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</si>
  <si>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</si>
  <si>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</si>
  <si>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</si>
  <si>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</si>
  <si>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</si>
  <si>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</si>
  <si>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</si>
  <si>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</si>
  <si>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</si>
  <si>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</si>
  <si>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</si>
  <si>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</si>
  <si>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</si>
  <si>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</si>
  <si>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</si>
  <si>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</si>
  <si>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</si>
  <si>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</si>
  <si>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</si>
  <si>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</si>
  <si>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</si>
  <si>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</si>
  <si>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</si>
  <si>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</si>
  <si>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</si>
  <si>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</si>
  <si>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</si>
  <si>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</si>
  <si>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</si>
  <si>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</si>
  <si>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</si>
  <si>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</si>
  <si>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</si>
  <si>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</si>
  <si>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</si>
  <si>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</si>
  <si>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</si>
  <si>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</si>
  <si>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</si>
  <si>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</si>
  <si>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</si>
  <si>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</si>
  <si>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</si>
  <si>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</si>
  <si>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</si>
  <si>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</si>
  <si>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</si>
  <si>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</si>
  <si>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</si>
  <si>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</si>
  <si>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</si>
  <si>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</si>
  <si>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</si>
  <si>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</si>
  <si>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</si>
  <si>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</si>
  <si>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</si>
  <si>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</si>
  <si>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</si>
  <si>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</si>
  <si>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</si>
  <si>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</si>
  <si>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</si>
  <si>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</si>
  <si>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</si>
  <si>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</si>
  <si>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</si>
  <si>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</si>
  <si>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</si>
  <si>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</si>
  <si>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</si>
  <si>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</si>
  <si>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</si>
  <si>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</si>
  <si>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</si>
  <si>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</si>
  <si>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</si>
  <si>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</si>
  <si>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</si>
  <si>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</si>
  <si>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</si>
  <si>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</si>
  <si>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</si>
  <si>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</si>
  <si>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</si>
  <si>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</si>
  <si>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</si>
  <si>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</si>
  <si>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</si>
  <si>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</si>
  <si>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</si>
  <si>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</si>
  <si>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</si>
  <si>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</si>
  <si>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</si>
  <si>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</si>
  <si>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</si>
  <si>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</si>
  <si>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</si>
  <si>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</si>
  <si>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</si>
  <si>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</si>
  <si>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</si>
  <si>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</si>
  <si>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</si>
  <si>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</si>
  <si>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</si>
  <si>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</si>
  <si>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</si>
  <si>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</si>
  <si>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</si>
  <si>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</si>
  <si>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</si>
  <si>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</si>
  <si>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</si>
  <si>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</si>
  <si>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</si>
  <si>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</si>
  <si>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</si>
  <si>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</si>
  <si>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</si>
  <si>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</si>
  <si>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</si>
  <si>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</si>
  <si>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</si>
  <si>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</si>
  <si>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</si>
  <si>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</si>
  <si>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</si>
  <si>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</si>
  <si>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</si>
  <si>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</si>
  <si>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</si>
  <si>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</si>
  <si>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</si>
  <si>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</si>
  <si>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</si>
  <si>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</si>
  <si>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</si>
  <si>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</si>
  <si>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</si>
  <si>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</si>
  <si>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</si>
  <si>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</si>
  <si>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</si>
  <si>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</si>
  <si>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</si>
  <si>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</si>
  <si>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</si>
  <si>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</si>
  <si>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</si>
  <si>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</si>
  <si>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</si>
  <si>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</si>
  <si>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</si>
  <si>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</si>
  <si>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</si>
  <si>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</si>
  <si>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</si>
  <si>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</si>
  <si>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</si>
  <si>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</si>
  <si>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</si>
  <si>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</si>
  <si>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</si>
  <si>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</si>
  <si>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</si>
  <si>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</si>
  <si>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</si>
  <si>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</si>
  <si>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</si>
  <si>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</si>
  <si>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</si>
  <si>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</si>
  <si>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</si>
  <si>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</si>
  <si>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</si>
  <si>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</si>
  <si>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</si>
  <si>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</si>
  <si>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</si>
  <si>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</si>
  <si>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</si>
  <si>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</si>
  <si>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</si>
  <si>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</si>
  <si>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</si>
  <si>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</si>
  <si>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</si>
  <si>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</si>
  <si>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</si>
  <si>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</si>
  <si>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</si>
  <si>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</si>
  <si>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</si>
  <si>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</si>
  <si>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</si>
  <si>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</si>
  <si>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</si>
  <si>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</si>
  <si>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</si>
  <si>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</si>
  <si>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</si>
  <si>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</si>
  <si>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</si>
  <si>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</si>
  <si>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</si>
  <si>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</si>
  <si>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</si>
  <si>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</si>
  <si>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</si>
  <si>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</si>
  <si>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</si>
  <si>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</si>
  <si>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</si>
  <si>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</si>
  <si>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</si>
  <si>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</si>
  <si>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</si>
  <si>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</si>
  <si>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</si>
  <si>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</si>
  <si>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</si>
  <si>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</si>
  <si>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</si>
  <si>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</si>
  <si>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</si>
  <si>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</si>
  <si>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</si>
  <si>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</si>
  <si>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</si>
  <si>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</si>
  <si>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</si>
  <si>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</si>
  <si>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</si>
  <si>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</si>
  <si>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</si>
  <si>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</si>
  <si>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</si>
  <si>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</si>
  <si>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</si>
  <si>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</si>
  <si>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</si>
  <si>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</si>
  <si>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</si>
  <si>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</si>
  <si>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</si>
  <si>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</si>
  <si>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</si>
  <si>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</si>
  <si>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</si>
  <si>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</si>
  <si>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</si>
  <si>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</si>
  <si>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</si>
  <si>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</si>
  <si>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</si>
  <si>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</si>
  <si>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</si>
  <si>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</si>
  <si>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</si>
  <si>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</si>
  <si>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</si>
  <si>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</si>
  <si>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</si>
  <si>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</si>
  <si>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</si>
  <si>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</si>
  <si>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</si>
  <si>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</si>
  <si>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</si>
  <si>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</si>
  <si>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</si>
  <si>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</si>
  <si>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</si>
  <si>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</si>
  <si>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</si>
  <si>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</si>
  <si>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</si>
  <si>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</si>
  <si>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</si>
  <si>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</si>
  <si>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</si>
  <si>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</si>
  <si>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</si>
  <si>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</si>
  <si>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</si>
  <si>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</si>
  <si>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</si>
  <si>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</si>
  <si>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</si>
  <si>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</si>
  <si>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</si>
  <si>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</si>
  <si>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</si>
  <si>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</si>
  <si>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</si>
  <si>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</si>
  <si>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</si>
  <si>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</si>
  <si>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</si>
  <si>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</si>
  <si>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</si>
  <si>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</si>
  <si>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</si>
  <si>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</si>
  <si>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</si>
  <si>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</si>
  <si>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</si>
  <si>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</si>
  <si>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</si>
  <si>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</si>
  <si>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</si>
  <si>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</si>
  <si>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</si>
  <si>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</si>
  <si>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</si>
  <si>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</si>
  <si>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</si>
  <si>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</si>
  <si>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</si>
  <si>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</si>
  <si>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</si>
  <si>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</si>
  <si>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</si>
  <si>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</si>
  <si>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</si>
  <si>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</si>
  <si>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</si>
  <si>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</si>
  <si>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</si>
  <si>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</si>
  <si>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</si>
  <si>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</si>
  <si>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</si>
  <si>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</si>
  <si>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</si>
  <si>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</si>
  <si>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</si>
  <si>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</si>
  <si>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</si>
  <si>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</si>
  <si>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</si>
  <si>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</si>
  <si>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</si>
  <si>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</si>
  <si>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</si>
  <si>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</si>
  <si>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</si>
  <si>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</si>
  <si>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</si>
  <si>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</si>
  <si>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</si>
  <si>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</si>
  <si>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</si>
  <si>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</si>
  <si>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</si>
  <si>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</si>
  <si>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</si>
  <si>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</si>
  <si>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</si>
  <si>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</si>
  <si>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</si>
  <si>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</si>
  <si>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</si>
  <si>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</si>
  <si>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</si>
  <si>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</si>
  <si>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</si>
  <si>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</si>
  <si>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</si>
  <si>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</si>
  <si>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</si>
  <si>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</si>
  <si>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</si>
  <si>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</si>
  <si>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</si>
  <si>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</si>
  <si>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</si>
  <si>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</si>
  <si>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</si>
  <si>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</si>
  <si>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</si>
  <si>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</si>
  <si>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</si>
  <si>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</si>
  <si>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</si>
  <si>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</si>
  <si>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</si>
  <si>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</si>
  <si>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</si>
  <si>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</si>
  <si>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</si>
  <si>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</si>
  <si>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</si>
  <si>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</si>
  <si>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</si>
  <si>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</si>
  <si>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</si>
  <si>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</si>
  <si>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</si>
  <si>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</si>
  <si>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</si>
  <si>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</si>
  <si>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</si>
  <si>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</si>
  <si>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</si>
  <si>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</si>
  <si>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</si>
  <si>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</si>
  <si>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</si>
  <si>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</si>
  <si>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</si>
  <si>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</si>
  <si>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</si>
  <si>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</si>
  <si>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</si>
  <si>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</si>
  <si>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</si>
  <si>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</si>
  <si>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</si>
  <si>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</si>
  <si>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</si>
  <si>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</si>
  <si>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</si>
  <si>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</si>
  <si>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</si>
  <si>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</si>
  <si>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</si>
  <si>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</si>
  <si>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</si>
  <si>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</si>
  <si>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</si>
  <si>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</si>
  <si>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</si>
  <si>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</si>
  <si>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</si>
  <si>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</si>
  <si>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</si>
  <si>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</si>
  <si>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</si>
  <si>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</si>
  <si>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</si>
  <si>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</si>
  <si>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</si>
  <si>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</si>
  <si>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</si>
  <si>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</si>
  <si>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</si>
  <si>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</si>
  <si>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</si>
  <si>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</si>
  <si>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</si>
  <si>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</si>
  <si>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</si>
  <si>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</si>
  <si>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</si>
  <si>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</si>
  <si>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</si>
  <si>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</si>
  <si>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</si>
  <si>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</si>
  <si>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</si>
  <si>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</si>
  <si>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</si>
  <si>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</si>
  <si>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</si>
  <si>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</si>
  <si>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</si>
  <si>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</si>
  <si>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</si>
  <si>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</si>
  <si>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</si>
  <si>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</si>
  <si>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</si>
  <si>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</si>
  <si>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</si>
  <si>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</si>
  <si>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</si>
  <si>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</si>
  <si>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</si>
  <si>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</si>
  <si>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</si>
  <si>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</si>
  <si>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</si>
  <si>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</si>
  <si>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</si>
  <si>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</si>
  <si>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</si>
  <si>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</si>
  <si>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</si>
  <si>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</si>
  <si>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</si>
  <si>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</si>
  <si>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</si>
  <si>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</si>
  <si>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</si>
  <si>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</si>
  <si>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</si>
  <si>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</si>
  <si>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</si>
  <si>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</si>
  <si>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</si>
  <si>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</si>
  <si>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</si>
  <si>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</si>
  <si>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</si>
  <si>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</si>
  <si>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</si>
  <si>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</si>
  <si>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</si>
  <si>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</si>
  <si>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</si>
  <si>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</si>
  <si>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</si>
  <si>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</si>
  <si>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</si>
  <si>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</si>
  <si>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</si>
  <si>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</si>
  <si>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</si>
  <si>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</si>
  <si>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</si>
  <si>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</si>
  <si>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</si>
  <si>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</si>
  <si>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</si>
  <si>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</si>
  <si>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</si>
  <si>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</si>
  <si>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</si>
  <si>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</si>
  <si>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</si>
  <si>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</si>
  <si>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</si>
  <si>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</si>
  <si>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</si>
  <si>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</si>
  <si>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</si>
  <si>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</si>
  <si>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</si>
  <si>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</si>
  <si>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</si>
  <si>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</si>
  <si>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</si>
  <si>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</si>
  <si>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</si>
  <si>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</si>
  <si>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</si>
  <si>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</si>
  <si>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</si>
  <si>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</si>
  <si>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</si>
  <si>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</si>
  <si>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</si>
  <si>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</si>
  <si>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</si>
  <si>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</si>
  <si>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</si>
  <si>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</si>
  <si>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</si>
  <si>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</si>
  <si>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</si>
  <si>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</si>
  <si>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</si>
  <si>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</si>
  <si>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</si>
  <si>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</si>
  <si>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</si>
  <si>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</si>
  <si>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</si>
  <si>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</si>
  <si>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</si>
  <si>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</si>
  <si>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</si>
  <si>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</si>
  <si>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</si>
  <si>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</si>
  <si>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</si>
  <si>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</si>
  <si>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</si>
  <si>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</si>
  <si>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</si>
  <si>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</si>
  <si>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</si>
  <si>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</si>
  <si>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</si>
  <si>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</si>
  <si>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</si>
  <si>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</si>
  <si>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</si>
  <si>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</si>
  <si>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</si>
  <si>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</si>
  <si>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</si>
  <si>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</si>
  <si>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</si>
  <si>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</si>
  <si>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</si>
  <si>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</si>
  <si>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</si>
  <si>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</si>
  <si>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</si>
  <si>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</si>
  <si>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</si>
  <si>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</si>
  <si>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</si>
  <si>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</si>
  <si>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</si>
  <si>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</si>
  <si>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</si>
  <si>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</si>
  <si>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</si>
  <si>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</si>
  <si>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</si>
  <si>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</si>
  <si>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</si>
  <si>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</si>
  <si>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</si>
  <si>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</si>
  <si>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</si>
  <si>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</si>
  <si>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</si>
  <si>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</si>
  <si>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</si>
  <si>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</si>
  <si>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</si>
  <si>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</si>
  <si>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</si>
  <si>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</si>
  <si>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</si>
  <si>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</si>
  <si>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</si>
  <si>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</si>
  <si>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</si>
  <si>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</si>
  <si>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</si>
  <si>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</si>
  <si>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</si>
  <si>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</si>
  <si>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</si>
  <si>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</si>
  <si>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</si>
  <si>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</si>
  <si>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</si>
  <si>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</si>
  <si>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</si>
  <si>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</si>
  <si>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</si>
  <si>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</si>
  <si>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</si>
  <si>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</si>
  <si>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</si>
  <si>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</si>
  <si>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</si>
  <si>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</si>
  <si>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</si>
  <si>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</si>
  <si>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</si>
  <si>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</si>
  <si>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</si>
  <si>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</si>
  <si>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</si>
  <si>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</si>
  <si>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</si>
  <si>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</si>
  <si>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</si>
  <si>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</si>
  <si>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</si>
  <si>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</si>
  <si>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</si>
  <si>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</si>
  <si>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</si>
  <si>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</si>
  <si>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</si>
  <si>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</si>
  <si>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</si>
  <si>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</si>
  <si>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</si>
  <si>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</si>
  <si>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</si>
  <si>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</si>
  <si>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</si>
  <si>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</si>
  <si>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</si>
  <si>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</si>
  <si>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</si>
  <si>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</si>
  <si>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</si>
  <si>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</si>
  <si>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</si>
  <si>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</si>
  <si>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</si>
  <si>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</si>
  <si>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</si>
  <si>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</si>
  <si>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</si>
  <si>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</si>
  <si>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</si>
  <si>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</si>
  <si>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</si>
  <si>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</si>
  <si>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</si>
  <si>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</si>
  <si>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</si>
  <si>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</si>
  <si>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</si>
  <si>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</si>
  <si>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</si>
  <si>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</si>
  <si>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</si>
  <si>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</si>
  <si>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</si>
  <si>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</si>
  <si>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</si>
  <si>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</si>
  <si>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</si>
  <si>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</si>
  <si>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</si>
  <si>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</si>
  <si>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</si>
  <si>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</si>
  <si>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</si>
  <si>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</si>
  <si>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</si>
  <si>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</si>
  <si>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</si>
  <si>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</si>
  <si>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</si>
  <si>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</si>
  <si>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</si>
  <si>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</si>
  <si>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</si>
  <si>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</si>
  <si>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</si>
  <si>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</si>
  <si>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</si>
  <si>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</si>
  <si>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</si>
  <si>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</si>
  <si>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</si>
  <si>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</si>
  <si>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</si>
  <si>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</si>
  <si>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</si>
  <si>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</si>
  <si>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</si>
  <si>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</si>
  <si>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</si>
  <si>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</si>
  <si>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</si>
  <si>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</si>
  <si>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</si>
  <si>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</si>
  <si>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</si>
  <si>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</si>
  <si>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</si>
  <si>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</si>
  <si>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</si>
  <si>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</si>
  <si>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</si>
  <si>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</si>
  <si>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</si>
  <si>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</si>
  <si>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</si>
  <si>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</si>
  <si>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</si>
  <si>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</si>
  <si>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</si>
  <si>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</si>
  <si>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</si>
  <si>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</si>
  <si>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</si>
  <si>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</si>
  <si>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</si>
  <si>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</si>
  <si>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</si>
  <si>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</si>
  <si>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</si>
  <si>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</si>
  <si>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</si>
  <si>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</si>
  <si>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</si>
  <si>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</si>
  <si>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</si>
  <si>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</si>
  <si>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</si>
  <si>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</si>
  <si>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</si>
  <si>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</si>
  <si>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</si>
  <si>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</si>
  <si>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</si>
  <si>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</si>
  <si>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</si>
  <si>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</si>
  <si>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</si>
  <si>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</si>
  <si>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</si>
  <si>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</si>
  <si>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</si>
  <si>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</si>
  <si>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</si>
  <si>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</si>
  <si>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</si>
  <si>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</si>
  <si>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</si>
  <si>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</si>
  <si>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</si>
  <si>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</si>
  <si>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</si>
  <si>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</si>
  <si>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</si>
  <si>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</si>
  <si>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</si>
  <si>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</si>
  <si>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</si>
  <si>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</si>
  <si>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</si>
  <si>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</si>
  <si>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</si>
  <si>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</si>
  <si>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</si>
  <si>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</si>
  <si>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</si>
  <si>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</si>
  <si>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</si>
  <si>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</si>
  <si>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</si>
  <si>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</si>
  <si>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</si>
  <si>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</si>
  <si>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</si>
  <si>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</si>
  <si>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</si>
  <si>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</si>
  <si>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</si>
  <si>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</si>
  <si>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</si>
  <si>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</si>
  <si>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</si>
  <si>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</si>
  <si>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</si>
  <si>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</si>
  <si>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</si>
  <si>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</si>
  <si>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</si>
  <si>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</si>
  <si>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</si>
  <si>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</si>
  <si>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</si>
  <si>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</si>
  <si>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</si>
  <si>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</si>
  <si>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</si>
  <si>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</si>
  <si>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</si>
  <si>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</si>
  <si>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</si>
  <si>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</si>
  <si>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</si>
  <si>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</si>
  <si>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</si>
  <si>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</si>
  <si>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</si>
  <si>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</si>
  <si>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</si>
  <si>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</si>
  <si>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</si>
  <si>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</si>
  <si>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</si>
  <si>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</si>
  <si>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</si>
  <si>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</si>
  <si>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</si>
  <si>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</si>
  <si>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</si>
  <si>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</si>
  <si>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</si>
  <si>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</si>
  <si>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</si>
  <si>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</si>
  <si>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</si>
  <si>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</si>
  <si>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</si>
  <si>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</si>
  <si>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</si>
  <si>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</si>
  <si>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</si>
  <si>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</si>
  <si>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</si>
  <si>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</si>
  <si>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</si>
  <si>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</si>
  <si>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</si>
  <si>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</si>
  <si>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</si>
  <si>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</si>
  <si>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</si>
  <si>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</si>
  <si>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</si>
  <si>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</si>
  <si>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</si>
  <si>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</si>
  <si>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</si>
  <si>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</si>
  <si>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</si>
  <si>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</si>
  <si>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</si>
  <si>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</si>
  <si>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</si>
  <si>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</si>
  <si>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</si>
  <si>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</si>
  <si>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</si>
  <si>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</si>
  <si>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</si>
  <si>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</si>
  <si>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</si>
  <si>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</si>
  <si>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</si>
  <si>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</si>
  <si>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</si>
  <si>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</si>
  <si>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</si>
  <si>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</si>
  <si>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</si>
  <si>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</si>
  <si>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</si>
  <si>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</si>
  <si>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</si>
  <si>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</si>
  <si>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</si>
  <si>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</si>
  <si>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</si>
  <si>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</si>
  <si>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</si>
  <si>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</si>
  <si>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</si>
  <si>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</si>
  <si>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</si>
  <si>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</si>
  <si>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</si>
  <si>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</si>
  <si>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</si>
  <si>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</si>
  <si>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</si>
  <si>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</si>
  <si>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</si>
  <si>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</si>
  <si>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</si>
  <si>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</si>
  <si>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</si>
  <si>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</si>
  <si>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</si>
  <si>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</si>
  <si>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</si>
  <si>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</si>
  <si>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</si>
  <si>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</si>
  <si>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</si>
  <si>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</si>
  <si>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</si>
  <si>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</si>
  <si>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</si>
  <si>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</si>
  <si>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</si>
  <si>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</si>
  <si>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</si>
  <si>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</si>
  <si>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</si>
  <si>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</si>
  <si>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</si>
  <si>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</si>
  <si>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</si>
  <si>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</si>
  <si>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</si>
  <si>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</si>
  <si>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</si>
  <si>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</si>
  <si>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</si>
  <si>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</si>
  <si>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</si>
  <si>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</si>
  <si>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</si>
  <si>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</si>
  <si>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</si>
  <si>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</si>
  <si>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</si>
  <si>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</si>
  <si>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</si>
  <si>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</si>
  <si>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</si>
  <si>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</si>
  <si>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</si>
  <si>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</si>
  <si>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</si>
  <si>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</si>
  <si>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</si>
  <si>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</si>
  <si>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</si>
  <si>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</si>
  <si>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</si>
  <si>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</si>
  <si>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</si>
  <si>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</si>
  <si>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</si>
  <si>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</si>
  <si>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</si>
  <si>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</si>
  <si>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</si>
  <si>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</si>
  <si>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</si>
  <si>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</si>
  <si>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</si>
  <si>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</si>
  <si>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</si>
  <si>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</si>
  <si>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</si>
  <si>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</si>
  <si>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</si>
  <si>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</si>
  <si>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</si>
  <si>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</si>
  <si>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</si>
  <si>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</si>
  <si>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</si>
  <si>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</si>
  <si>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</si>
  <si>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</si>
  <si>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</si>
  <si>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</si>
  <si>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</si>
  <si>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</si>
  <si>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</si>
  <si>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</si>
  <si>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</si>
  <si>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</si>
  <si>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</si>
  <si>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</si>
  <si>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</si>
  <si>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</si>
  <si>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</si>
  <si>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</si>
  <si>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</si>
  <si>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</si>
  <si>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</si>
  <si>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</si>
  <si>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</si>
  <si>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</si>
  <si>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</si>
  <si>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</si>
  <si>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</si>
  <si>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</si>
  <si>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</si>
  <si>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</si>
  <si>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</si>
  <si>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</si>
  <si>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</si>
  <si>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</si>
  <si>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</si>
  <si>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</si>
  <si>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</si>
  <si>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</si>
  <si>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</si>
  <si>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</si>
  <si>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</si>
  <si>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</si>
  <si>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</si>
  <si>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</si>
  <si>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</si>
  <si>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</si>
  <si>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</si>
  <si>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</si>
  <si>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</si>
  <si>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</si>
  <si>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</si>
  <si>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</si>
  <si>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</si>
  <si>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</si>
  <si>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</si>
  <si>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</si>
  <si>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</si>
  <si>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</si>
  <si>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</si>
  <si>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</si>
  <si>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</si>
  <si>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</si>
  <si>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</si>
  <si>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</si>
  <si>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</si>
  <si>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</si>
  <si>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</si>
  <si>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</si>
  <si>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</si>
  <si>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</si>
  <si>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</si>
  <si>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</si>
  <si>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</si>
  <si>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</si>
  <si>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</si>
  <si>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</si>
  <si>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</si>
  <si>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</si>
  <si>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</si>
  <si>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</si>
  <si>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</si>
  <si>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</si>
  <si>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</si>
  <si>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</si>
  <si>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</si>
  <si>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</si>
  <si>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</si>
  <si>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</si>
  <si>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</si>
  <si>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</si>
  <si>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</si>
  <si>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</si>
  <si>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</si>
  <si>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</si>
  <si>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</si>
  <si>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</si>
  <si>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</si>
  <si>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</si>
  <si>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</si>
  <si>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</si>
  <si>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</si>
  <si>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</si>
  <si>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</si>
  <si>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</si>
  <si>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</si>
  <si>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</si>
  <si>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</si>
  <si>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</si>
  <si>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</si>
  <si>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</si>
  <si>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</si>
  <si>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</si>
  <si>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</si>
  <si>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</si>
  <si>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</si>
  <si>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</si>
  <si>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</si>
  <si>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</si>
  <si>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</si>
  <si>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</si>
  <si>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</si>
  <si>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</si>
  <si>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</si>
  <si>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</si>
  <si>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</si>
  <si>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</si>
  <si>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</si>
  <si>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</si>
  <si>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</si>
  <si>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</si>
  <si>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</si>
  <si>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</si>
  <si>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</si>
  <si>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</si>
  <si>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</si>
  <si>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</si>
  <si>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</si>
  <si>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</si>
  <si>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</si>
  <si>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</si>
  <si>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</si>
  <si>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</si>
  <si>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</si>
  <si>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</si>
  <si>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</si>
  <si>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</si>
  <si>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</si>
  <si>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</si>
  <si>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</si>
  <si>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</si>
  <si>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</si>
  <si>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</si>
  <si>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</si>
  <si>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</si>
  <si>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</si>
  <si>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</si>
  <si>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</si>
  <si>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</si>
  <si>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</si>
  <si>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</si>
  <si>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</si>
  <si>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</si>
  <si>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</si>
  <si>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</si>
  <si>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</si>
  <si>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</si>
  <si>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</si>
  <si>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</si>
  <si>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</si>
  <si>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</si>
  <si>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</si>
  <si>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</si>
  <si>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</si>
  <si>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</si>
  <si>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</si>
  <si>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</si>
  <si>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</si>
  <si>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</si>
  <si>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</si>
  <si>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</si>
  <si>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</si>
  <si>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</si>
  <si>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</si>
  <si>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</si>
  <si>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</si>
  <si>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</si>
  <si>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</si>
  <si>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</si>
  <si>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</si>
  <si>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</si>
  <si>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</si>
  <si>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</si>
  <si>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</si>
  <si>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</si>
  <si>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</si>
  <si>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</si>
  <si>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</si>
  <si>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</si>
  <si>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</si>
  <si>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</si>
  <si>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</si>
  <si>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</si>
  <si>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</si>
  <si>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</si>
  <si>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</si>
  <si>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</si>
  <si>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</si>
  <si>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</si>
  <si>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</si>
  <si>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</si>
  <si>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</si>
  <si>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</si>
  <si>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</si>
  <si>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</si>
  <si>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</si>
  <si>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</si>
  <si>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</si>
  <si>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</si>
  <si>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</si>
  <si>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</si>
  <si>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</si>
  <si>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</si>
  <si>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</si>
  <si>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</si>
  <si>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</si>
  <si>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</si>
  <si>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</si>
  <si>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</si>
  <si>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</si>
  <si>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</si>
  <si>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</si>
  <si>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</si>
  <si>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</si>
  <si>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</si>
  <si>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</si>
  <si>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</si>
  <si>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</si>
  <si>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</si>
  <si>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</si>
  <si>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</si>
  <si>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</si>
  <si>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</si>
  <si>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</si>
  <si>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</si>
  <si>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</si>
  <si>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</si>
  <si>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</si>
  <si>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</si>
  <si>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</si>
  <si>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</si>
  <si>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</si>
  <si>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</si>
  <si>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</si>
  <si>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</si>
  <si>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</si>
  <si>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</si>
  <si>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</si>
  <si>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</si>
  <si>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</si>
  <si>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</si>
  <si>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</si>
  <si>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</si>
  <si>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</si>
  <si>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</si>
  <si>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</si>
  <si>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</si>
  <si>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</si>
  <si>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</si>
  <si>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</si>
  <si>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</si>
  <si>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</si>
  <si>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</si>
  <si>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</si>
  <si>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</si>
  <si>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</si>
  <si>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</si>
  <si>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</si>
  <si>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</si>
  <si>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</si>
  <si>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</si>
  <si>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</si>
  <si>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</si>
  <si>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</si>
  <si>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</si>
  <si>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</si>
  <si>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</si>
  <si>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</si>
  <si>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</si>
  <si>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</si>
  <si>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</si>
  <si>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</si>
  <si>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</si>
  <si>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</si>
  <si>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</si>
  <si>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</si>
  <si>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</si>
  <si>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</si>
  <si>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</si>
  <si>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</si>
  <si>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</si>
  <si>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</si>
  <si>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</si>
  <si>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</si>
  <si>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</si>
  <si>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</si>
  <si>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</si>
  <si>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</si>
  <si>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</si>
  <si>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</si>
  <si>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</si>
  <si>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</si>
  <si>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</si>
  <si>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</si>
  <si>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</si>
  <si>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</si>
  <si>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</si>
  <si>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</si>
  <si>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</si>
  <si>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</si>
  <si>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</si>
  <si>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</si>
  <si>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</si>
  <si>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</si>
  <si>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</si>
  <si>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</si>
  <si>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</si>
  <si>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</si>
  <si>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</si>
  <si>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</si>
  <si>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</si>
  <si>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</si>
  <si>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</si>
  <si>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</si>
  <si>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</si>
  <si>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</si>
  <si>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</si>
  <si>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</si>
  <si>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</si>
  <si>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</si>
  <si>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</si>
  <si>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</si>
  <si>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</si>
  <si>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</si>
  <si>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</si>
  <si>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</si>
  <si>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</si>
  <si>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</si>
  <si>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</si>
  <si>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</si>
  <si>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</si>
  <si>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</si>
  <si>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</si>
  <si>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</si>
  <si>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</si>
  <si>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</si>
  <si>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</si>
  <si>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</si>
  <si>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</si>
  <si>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</si>
  <si>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</si>
  <si>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</si>
  <si>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</si>
  <si>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</si>
  <si>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</si>
  <si>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</si>
  <si>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</si>
  <si>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</si>
  <si>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</si>
  <si>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</si>
  <si>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</si>
  <si>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</si>
  <si>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</si>
  <si>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</si>
  <si>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</si>
  <si>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</si>
  <si>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</si>
  <si>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</si>
  <si>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</si>
  <si>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</si>
  <si>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</si>
  <si>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</si>
  <si>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</si>
  <si>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</si>
  <si>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</si>
  <si>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</si>
  <si>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</si>
  <si>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</si>
  <si>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</si>
  <si>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</si>
  <si>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</si>
  <si>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</si>
  <si>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</si>
  <si>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</si>
  <si>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</si>
  <si>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</si>
  <si>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</si>
  <si>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</si>
  <si>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</si>
  <si>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</si>
  <si>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</si>
  <si>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</si>
  <si>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</si>
  <si>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</si>
  <si>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</si>
  <si>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</si>
  <si>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</si>
  <si>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</si>
  <si>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</si>
  <si>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</si>
  <si>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</si>
  <si>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</si>
  <si>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</si>
  <si>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</si>
  <si>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</si>
  <si>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</si>
  <si>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</si>
  <si>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</si>
  <si>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</si>
  <si>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</si>
  <si>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</si>
  <si>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</si>
  <si>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</si>
  <si>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</si>
  <si>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</si>
  <si>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</si>
  <si>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</si>
  <si>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</si>
  <si>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</si>
  <si>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</si>
  <si>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</si>
  <si>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</si>
  <si>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</si>
  <si>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</si>
  <si>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</si>
  <si>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</si>
  <si>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</si>
  <si>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</si>
  <si>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</si>
  <si>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</si>
  <si>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</si>
  <si>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</si>
  <si>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</si>
  <si>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</si>
  <si>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</si>
  <si>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</si>
  <si>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</si>
  <si>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</si>
  <si>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</si>
  <si>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</si>
  <si>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</si>
  <si>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</si>
  <si>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</si>
  <si>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</si>
  <si>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</si>
  <si>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</si>
  <si>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</si>
  <si>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</si>
  <si>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</si>
  <si>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</si>
  <si>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</si>
  <si>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</si>
  <si>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</si>
  <si>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</si>
  <si>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</si>
  <si>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</si>
  <si>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</si>
  <si>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</si>
  <si>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</si>
  <si>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</si>
  <si>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</si>
  <si>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</si>
  <si>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</si>
  <si>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</si>
  <si>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</si>
  <si>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</si>
  <si>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</si>
  <si>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</si>
  <si>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</si>
  <si>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</si>
  <si>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</si>
  <si>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</si>
  <si>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</si>
  <si>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</si>
  <si>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</si>
  <si>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</si>
  <si>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</si>
  <si>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</si>
  <si>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</si>
  <si>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</si>
  <si>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</si>
  <si>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</si>
  <si>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</si>
  <si>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</si>
  <si>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</si>
  <si>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</si>
  <si>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</si>
  <si>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</si>
  <si>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</si>
  <si>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</si>
  <si>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</si>
  <si>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</si>
  <si>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</si>
  <si>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</si>
  <si>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</si>
  <si>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</si>
  <si>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</si>
  <si>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</si>
  <si>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</si>
  <si>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</si>
  <si>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</si>
  <si>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</si>
  <si>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</si>
  <si>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</si>
  <si>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</si>
  <si>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</si>
  <si>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</si>
  <si>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</si>
  <si>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</si>
  <si>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</si>
  <si>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</si>
  <si>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</si>
  <si>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</si>
  <si>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</si>
  <si>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</si>
  <si>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</si>
  <si>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</si>
  <si>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</si>
  <si>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</si>
  <si>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</si>
  <si>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</si>
  <si>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</si>
  <si>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</si>
  <si>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</si>
  <si>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</si>
  <si>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</si>
  <si>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</si>
  <si>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</si>
  <si>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</si>
  <si>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</si>
  <si>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</si>
  <si>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</si>
  <si>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</si>
  <si>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</si>
  <si>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</si>
  <si>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</si>
  <si>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</si>
  <si>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</si>
  <si>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</si>
  <si>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</si>
  <si>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</si>
  <si>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</si>
  <si>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</si>
  <si>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</si>
  <si>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</si>
  <si>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</si>
  <si>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</si>
  <si>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</si>
  <si>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</si>
  <si>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</si>
  <si>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</si>
  <si>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</si>
  <si>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</si>
  <si>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</si>
  <si>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</si>
  <si>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</si>
  <si>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</si>
  <si>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</si>
  <si>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</si>
  <si>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</si>
  <si>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</si>
  <si>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</si>
  <si>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</si>
  <si>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</si>
  <si>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</si>
  <si>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</si>
  <si>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</si>
  <si>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</si>
  <si>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</si>
  <si>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</si>
  <si>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</si>
  <si>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</si>
  <si>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</si>
  <si>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</si>
  <si>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</si>
  <si>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</si>
  <si>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</si>
  <si>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</si>
  <si>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</si>
  <si>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</si>
  <si>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</si>
  <si>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</si>
  <si>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</si>
  <si>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</si>
  <si>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</si>
  <si>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</si>
  <si>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</si>
  <si>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</si>
  <si>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</si>
  <si>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</si>
  <si>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</si>
  <si>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</si>
  <si>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</si>
  <si>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</si>
  <si>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</si>
  <si>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</si>
  <si>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</si>
  <si>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</si>
  <si>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</si>
  <si>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</si>
  <si>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</si>
  <si>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</si>
  <si>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</si>
  <si>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</si>
  <si>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</si>
  <si>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</si>
  <si>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</si>
  <si>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</si>
  <si>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</si>
  <si>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</si>
  <si>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</si>
  <si>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</si>
  <si>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</si>
  <si>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</si>
  <si>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</si>
  <si>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</si>
  <si>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</si>
  <si>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</si>
  <si>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</si>
  <si>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</si>
  <si>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</si>
  <si>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</si>
  <si>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</si>
  <si>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</si>
  <si>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</si>
  <si>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</si>
  <si>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</si>
  <si>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</si>
  <si>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</si>
  <si>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</si>
  <si>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</si>
  <si>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</si>
  <si>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</si>
  <si>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</si>
  <si>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</si>
  <si>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</si>
  <si>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</si>
  <si>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</si>
  <si>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</si>
  <si>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</si>
  <si>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</si>
  <si>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</si>
  <si>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</si>
  <si>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</si>
  <si>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</si>
  <si>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</si>
  <si>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</si>
  <si>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</si>
  <si>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</si>
  <si>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</si>
  <si>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</si>
  <si>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</si>
  <si>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</si>
  <si>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</si>
  <si>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</si>
  <si>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</si>
  <si>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</si>
  <si>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</si>
  <si>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</si>
  <si>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</si>
  <si>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</si>
  <si>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</si>
  <si>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</si>
  <si>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</si>
  <si>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</si>
  <si>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</si>
  <si>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</si>
  <si>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</si>
  <si>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</si>
  <si>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</si>
  <si>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</si>
  <si>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</si>
  <si>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</si>
  <si>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</si>
  <si>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</si>
  <si>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</si>
  <si>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</si>
  <si>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</si>
  <si>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</si>
  <si>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</si>
  <si>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</si>
  <si>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</si>
  <si>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</si>
  <si>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</si>
  <si>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</si>
  <si>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</si>
  <si>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</si>
  <si>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</si>
  <si>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</si>
  <si>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</si>
  <si>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</si>
  <si>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</si>
  <si>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</si>
  <si>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</si>
  <si>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</si>
  <si>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</si>
  <si>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</si>
  <si>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</si>
  <si>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</si>
  <si>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</si>
  <si>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</si>
  <si>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</si>
  <si>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</si>
  <si>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</si>
  <si>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</si>
  <si>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</si>
  <si>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</si>
  <si>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</si>
  <si>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</si>
  <si>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</si>
  <si>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</si>
  <si>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</si>
  <si>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</si>
  <si>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</si>
  <si>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</si>
  <si>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</si>
  <si>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</si>
  <si>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</si>
  <si>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</si>
  <si>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</si>
  <si>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</si>
  <si>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</si>
  <si>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</si>
  <si>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</si>
  <si>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</si>
  <si>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</si>
  <si>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</si>
  <si>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</si>
  <si>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</si>
  <si>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</si>
  <si>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</si>
  <si>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</si>
  <si>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</si>
  <si>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</si>
  <si>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</si>
  <si>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</si>
  <si>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</si>
  <si>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</si>
  <si>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</si>
  <si>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</si>
  <si>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</si>
  <si>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</si>
  <si>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</si>
  <si>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</si>
  <si>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</si>
  <si>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</si>
  <si>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</si>
  <si>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</si>
  <si>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</si>
  <si>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</si>
  <si>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</si>
  <si>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</si>
  <si>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</si>
  <si>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</si>
  <si>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</si>
  <si>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</si>
  <si>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</si>
  <si>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</si>
  <si>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</si>
  <si>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</si>
  <si>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</si>
  <si>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</si>
  <si>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</si>
  <si>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</si>
  <si>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</si>
  <si>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</si>
  <si>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</si>
  <si>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</si>
  <si>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</si>
  <si>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</si>
  <si>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</si>
  <si>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</si>
  <si>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</si>
  <si>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</si>
  <si>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</si>
  <si>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</si>
  <si>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</si>
  <si>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</si>
  <si>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</si>
  <si>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</si>
  <si>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</si>
  <si>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</si>
  <si>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</si>
  <si>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</si>
  <si>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</si>
  <si>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</si>
  <si>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</si>
  <si>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</si>
  <si>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</si>
  <si>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</si>
  <si>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</si>
  <si>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</si>
  <si>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</si>
  <si>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</si>
  <si>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</si>
  <si>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</si>
  <si>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</si>
  <si>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</si>
  <si>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</si>
  <si>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</si>
  <si>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</si>
  <si>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</si>
  <si>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</si>
  <si>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</si>
  <si>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</si>
  <si>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</si>
  <si>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</si>
  <si>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</si>
  <si>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</si>
  <si>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</si>
  <si>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</si>
  <si>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</si>
  <si>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</si>
  <si>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</si>
  <si>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</si>
  <si>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</si>
  <si>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</si>
  <si>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</si>
  <si>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</si>
  <si>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</si>
  <si>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</si>
  <si>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</si>
  <si>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</si>
  <si>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</si>
  <si>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</si>
  <si>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</si>
  <si>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</si>
  <si>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</si>
  <si>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</si>
  <si>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</si>
  <si>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</si>
  <si>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</si>
  <si>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</si>
  <si>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</si>
  <si>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</si>
  <si>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</si>
  <si>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</si>
  <si>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</si>
  <si>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</si>
  <si>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</si>
  <si>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</si>
  <si>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</si>
  <si>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</si>
  <si>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</si>
  <si>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</si>
  <si>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</si>
  <si>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</si>
  <si>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</si>
  <si>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</si>
  <si>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</si>
  <si>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</si>
  <si>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</si>
  <si>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</si>
  <si>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</si>
  <si>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</si>
  <si>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</si>
  <si>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</si>
  <si>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</si>
  <si>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</si>
  <si>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</si>
  <si>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</si>
  <si>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</si>
  <si>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</si>
  <si>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</si>
  <si>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</si>
  <si>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</si>
  <si>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</si>
  <si>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</si>
  <si>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</si>
  <si>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</si>
  <si>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</si>
  <si>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</si>
  <si>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</si>
  <si>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</si>
  <si>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</si>
  <si>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</si>
  <si>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</si>
  <si>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</si>
  <si>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</si>
  <si>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</si>
  <si>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</si>
  <si>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</si>
  <si>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</si>
  <si>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</si>
  <si>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</si>
  <si>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</si>
  <si>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</si>
  <si>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</si>
  <si>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</si>
  <si>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</si>
  <si>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</si>
  <si>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</si>
  <si>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</si>
  <si>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</si>
  <si>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</si>
  <si>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</si>
  <si>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</si>
  <si>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</si>
  <si>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</si>
  <si>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</si>
  <si>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</si>
  <si>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</si>
  <si>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</si>
  <si>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</si>
  <si>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</si>
  <si>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</si>
  <si>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</si>
  <si>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</si>
  <si>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</si>
  <si>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</si>
  <si>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</si>
  <si>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</si>
  <si>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</si>
  <si>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</si>
  <si>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</si>
  <si>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</si>
  <si>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</si>
  <si>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</si>
  <si>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</si>
  <si>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</si>
  <si>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</si>
  <si>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</si>
  <si>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</si>
  <si>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</si>
  <si>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</si>
  <si>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</si>
  <si>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</si>
  <si>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</si>
  <si>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</si>
  <si>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</si>
  <si>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</si>
  <si>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</si>
  <si>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</si>
  <si>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</si>
  <si>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</si>
  <si>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</si>
  <si>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</si>
  <si>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</si>
  <si>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</si>
  <si>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</si>
  <si>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</si>
  <si>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</si>
  <si>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</si>
  <si>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</si>
  <si>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</si>
  <si>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</si>
  <si>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</si>
  <si>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</si>
  <si>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</si>
  <si>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</si>
  <si>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</si>
  <si>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</si>
  <si>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</si>
  <si>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</si>
  <si>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</si>
  <si>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</si>
  <si>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</si>
  <si>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</si>
  <si>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</si>
  <si>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</si>
  <si>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</si>
  <si>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</si>
  <si>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</si>
  <si>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</si>
  <si>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</si>
  <si>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</si>
  <si>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</si>
  <si>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</si>
  <si>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</si>
  <si>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</si>
  <si>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</si>
  <si>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</si>
  <si>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</si>
  <si>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</si>
  <si>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</si>
  <si>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</si>
  <si>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</si>
  <si>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</si>
  <si>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</si>
  <si>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</si>
  <si>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</si>
  <si>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</si>
  <si>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</si>
  <si>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</si>
  <si>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</si>
  <si>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</si>
  <si>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</si>
  <si>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</si>
  <si>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</si>
  <si>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</si>
  <si>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</si>
  <si>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</si>
  <si>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</si>
  <si>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</si>
  <si>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</si>
  <si>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</si>
  <si>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</si>
  <si>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</si>
  <si>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</si>
  <si>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</si>
  <si>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</si>
  <si>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</si>
  <si>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</si>
  <si>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</si>
  <si>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</si>
  <si>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</si>
  <si>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</si>
  <si>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</si>
  <si>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</si>
  <si>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</si>
  <si>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</si>
  <si>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</si>
  <si>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</si>
  <si>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</si>
  <si>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</si>
  <si>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</si>
  <si>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</si>
  <si>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</si>
  <si>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</si>
  <si>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</si>
  <si>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</si>
  <si>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</si>
  <si>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</si>
  <si>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</si>
  <si>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</si>
  <si>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</si>
  <si>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</si>
  <si>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</si>
  <si>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</si>
  <si>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</si>
  <si>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</si>
  <si>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</si>
  <si>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</si>
  <si>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</si>
  <si>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</si>
  <si>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</si>
  <si>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</si>
  <si>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</si>
  <si>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</si>
  <si>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</si>
  <si>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</si>
  <si>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</si>
  <si>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</si>
  <si>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</si>
  <si>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</si>
  <si>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</si>
  <si>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</si>
  <si>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</si>
  <si>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</si>
  <si>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</si>
  <si>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</si>
  <si>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</si>
  <si>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</si>
  <si>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</si>
  <si>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</si>
  <si>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</si>
  <si>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</si>
  <si>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</si>
  <si>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</si>
  <si>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</si>
  <si>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</si>
  <si>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</si>
  <si>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</si>
  <si>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</si>
  <si>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</si>
  <si>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</si>
  <si>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</si>
  <si>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</si>
  <si>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</si>
  <si>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</si>
  <si>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</si>
  <si>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</si>
  <si>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</si>
  <si>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</si>
  <si>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</si>
  <si>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</si>
  <si>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</si>
  <si>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</si>
  <si>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</si>
  <si>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</si>
  <si>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</si>
  <si>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</si>
  <si>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</si>
  <si>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</si>
  <si>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</si>
  <si>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</si>
  <si>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</si>
  <si>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</si>
  <si>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</si>
  <si>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</si>
  <si>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</si>
  <si>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</si>
  <si>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</si>
  <si>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</si>
  <si>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</si>
  <si>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</si>
  <si>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</si>
  <si>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</si>
  <si>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</si>
  <si>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</si>
  <si>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</si>
  <si>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</si>
  <si>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</si>
  <si>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</si>
  <si>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</si>
  <si>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</si>
  <si>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</si>
  <si>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</si>
  <si>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</si>
  <si>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</si>
  <si>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</si>
  <si>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</si>
  <si>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</si>
  <si>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</si>
  <si>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</si>
  <si>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</si>
  <si>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</si>
  <si>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</si>
  <si>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</si>
  <si>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</si>
  <si>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</si>
  <si>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</si>
  <si>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</si>
  <si>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</si>
  <si>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</si>
  <si>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</si>
  <si>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</si>
  <si>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</si>
  <si>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</si>
  <si>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</si>
  <si>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</si>
  <si>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</si>
  <si>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</si>
  <si>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</si>
  <si>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</si>
  <si>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</si>
  <si>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</si>
  <si>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</si>
  <si>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</si>
  <si>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</si>
  <si>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</si>
  <si>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</si>
  <si>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</si>
  <si>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</si>
  <si>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</si>
  <si>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</si>
  <si>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</si>
  <si>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</si>
  <si>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</si>
  <si>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</si>
  <si>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</si>
  <si>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</si>
  <si>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</si>
  <si>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</si>
  <si>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</si>
  <si>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</si>
  <si>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</si>
  <si>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</si>
  <si>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</si>
  <si>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</si>
  <si>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</si>
  <si>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</si>
  <si>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</si>
  <si>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</si>
  <si>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</si>
  <si>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</si>
  <si>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</si>
  <si>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</si>
  <si>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</si>
  <si>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</si>
  <si>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</si>
  <si>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</si>
  <si>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</si>
  <si>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</si>
  <si>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</si>
  <si>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</si>
  <si>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</si>
  <si>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</si>
  <si>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</si>
  <si>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</si>
  <si>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</si>
  <si>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</si>
  <si>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</si>
  <si>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</si>
  <si>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</si>
  <si>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</si>
  <si>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</si>
  <si>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</si>
  <si>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</si>
  <si>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</si>
  <si>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</si>
  <si>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</si>
  <si>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</si>
  <si>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</si>
  <si>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</si>
  <si>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</si>
  <si>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</si>
  <si>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</si>
  <si>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</si>
  <si>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</si>
  <si>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</si>
  <si>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</si>
  <si>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</si>
  <si>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</si>
  <si>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</si>
  <si>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</si>
  <si>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</si>
  <si>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</si>
  <si>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</si>
  <si>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</si>
  <si>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</si>
  <si>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</si>
  <si>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</si>
  <si>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</si>
  <si>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</si>
  <si>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</si>
  <si>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</si>
  <si>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</si>
  <si>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</si>
  <si>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</si>
  <si>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</si>
  <si>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</si>
  <si>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</si>
  <si>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</si>
  <si>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</si>
  <si>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</si>
  <si>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</si>
  <si>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</si>
  <si>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</si>
  <si>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</si>
  <si>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</si>
  <si>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</si>
  <si>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</si>
  <si>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</si>
  <si>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</si>
  <si>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</si>
  <si>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</si>
  <si>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</si>
  <si>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</si>
  <si>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</si>
  <si>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</si>
  <si>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</si>
  <si>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</si>
  <si>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</si>
  <si>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</si>
  <si>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</si>
  <si>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</si>
  <si>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</si>
  <si>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</si>
  <si>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</si>
  <si>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</si>
  <si>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</si>
  <si>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</si>
  <si>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</si>
  <si>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</si>
  <si>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</si>
  <si>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</si>
  <si>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</si>
  <si>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</si>
  <si>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</si>
  <si>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</si>
  <si>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</si>
  <si>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</si>
  <si>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</si>
  <si>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</si>
  <si>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</si>
  <si>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</si>
  <si>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</si>
  <si>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</si>
  <si>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</si>
  <si>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</si>
  <si>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</si>
  <si>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</si>
  <si>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</si>
  <si>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</si>
  <si>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</si>
  <si>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</si>
  <si>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</si>
  <si>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</si>
  <si>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</si>
  <si>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</si>
  <si>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</si>
  <si>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</si>
  <si>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</si>
  <si>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</si>
  <si>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</si>
  <si>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</si>
  <si>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</si>
  <si>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</si>
  <si>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</si>
  <si>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</si>
  <si>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</si>
  <si>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</si>
  <si>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</si>
  <si>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</si>
  <si>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</si>
  <si>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</si>
  <si>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</si>
  <si>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</si>
  <si>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</si>
  <si>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</si>
  <si>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</si>
  <si>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</si>
  <si>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</si>
  <si>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</si>
  <si>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</si>
  <si>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</si>
  <si>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</si>
  <si>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</si>
  <si>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</si>
  <si>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</si>
  <si>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</si>
  <si>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</si>
  <si>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</si>
  <si>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</si>
  <si>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</si>
  <si>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</si>
  <si>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</si>
  <si>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</si>
  <si>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</si>
  <si>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</si>
  <si>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</si>
  <si>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</si>
  <si>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</si>
  <si>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</si>
  <si>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</si>
  <si>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</si>
  <si>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</si>
  <si>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</si>
  <si>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</si>
  <si>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</si>
  <si>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</si>
  <si>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</si>
  <si>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</si>
  <si>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</si>
  <si>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</si>
  <si>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</si>
  <si>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</si>
  <si>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</si>
  <si>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</si>
  <si>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</si>
  <si>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</si>
  <si>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</si>
  <si>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</si>
  <si>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</si>
  <si>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</si>
  <si>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</si>
  <si>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</si>
  <si>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</si>
  <si>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</si>
  <si>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</si>
  <si>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</si>
  <si>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</si>
  <si>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</si>
  <si>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</si>
  <si>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</si>
  <si>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</si>
  <si>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</si>
  <si>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</si>
  <si>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</si>
  <si>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</si>
  <si>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</si>
  <si>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</si>
  <si>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</si>
  <si>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</si>
  <si>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</si>
  <si>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</si>
  <si>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</si>
  <si>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</si>
  <si>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</si>
  <si>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</si>
  <si>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</si>
  <si>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</si>
  <si>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</si>
  <si>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</si>
  <si>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</si>
  <si>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</si>
  <si>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</si>
  <si>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</si>
  <si>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</si>
  <si>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</si>
  <si>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</si>
  <si>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</si>
  <si>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</si>
  <si>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</si>
  <si>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</si>
  <si>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</si>
  <si>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</si>
  <si>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</si>
  <si>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</si>
  <si>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</si>
  <si>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</si>
  <si>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</si>
  <si>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</si>
  <si>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</si>
  <si>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</si>
  <si>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</si>
  <si>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</si>
  <si>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</si>
  <si>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</si>
  <si>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</si>
  <si>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</si>
  <si>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</si>
  <si>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</si>
  <si>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</si>
  <si>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</si>
  <si>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</si>
  <si>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</si>
  <si>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</si>
  <si>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</si>
  <si>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</si>
  <si>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</si>
  <si>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</si>
  <si>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</si>
  <si>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</si>
  <si>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</si>
  <si>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</si>
  <si>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</si>
  <si>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</si>
  <si>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</si>
  <si>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</si>
  <si>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</si>
  <si>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</si>
  <si>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</si>
  <si>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</si>
  <si>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</si>
  <si>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</si>
  <si>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</si>
  <si>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</si>
  <si>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</si>
  <si>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</si>
  <si>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</si>
  <si>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</si>
  <si>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</si>
  <si>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</si>
  <si>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</si>
  <si>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</si>
  <si>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</si>
  <si>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</si>
  <si>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</si>
  <si>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</si>
  <si>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</si>
  <si>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</si>
  <si>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</si>
  <si>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</si>
  <si>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</si>
  <si>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</si>
  <si>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</si>
  <si>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</si>
  <si>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</si>
  <si>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</si>
  <si>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</si>
  <si>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</si>
  <si>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</si>
  <si>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</si>
  <si>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</si>
  <si>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</si>
  <si>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</si>
  <si>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</si>
  <si>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</si>
  <si>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</si>
  <si>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</si>
  <si>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</si>
  <si>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</si>
  <si>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</si>
  <si>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</si>
  <si>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</si>
  <si>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</si>
  <si>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</si>
  <si>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</si>
  <si>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</si>
  <si>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</si>
  <si>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</si>
  <si>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</si>
  <si>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</si>
  <si>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</si>
  <si>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</si>
  <si>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</si>
  <si>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</si>
  <si>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</si>
  <si>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</si>
  <si>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</si>
  <si>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</si>
  <si>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</si>
  <si>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</si>
  <si>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</si>
  <si>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</si>
  <si>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</si>
  <si>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</si>
  <si>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</si>
  <si>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</si>
  <si>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</si>
  <si>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</si>
  <si>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</si>
  <si>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</si>
  <si>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</si>
  <si>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</si>
  <si>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</si>
  <si>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</si>
  <si>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</si>
  <si>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</si>
  <si>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</si>
  <si>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</si>
  <si>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</si>
  <si>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</si>
  <si>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</si>
  <si>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</si>
  <si>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</si>
  <si>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</si>
  <si>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</si>
  <si>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</si>
  <si>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</si>
  <si>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</si>
  <si>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</si>
  <si>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</si>
  <si>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</si>
  <si>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</si>
  <si>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</si>
  <si>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</si>
  <si>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</si>
  <si>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</si>
  <si>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</si>
  <si>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</si>
  <si>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</si>
  <si>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</si>
  <si>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</si>
  <si>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</si>
  <si>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</si>
  <si>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</si>
  <si>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</si>
  <si>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</si>
  <si>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</si>
  <si>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</si>
  <si>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</si>
  <si>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</si>
  <si>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</si>
  <si>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</si>
  <si>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</si>
  <si>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</si>
  <si>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</si>
  <si>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</si>
  <si>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</si>
  <si>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</si>
  <si>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</si>
  <si>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</si>
  <si>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</si>
  <si>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</si>
  <si>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</si>
  <si>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</si>
  <si>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</si>
  <si>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</si>
  <si>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</si>
  <si>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</si>
  <si>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</si>
  <si>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</si>
  <si>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</si>
  <si>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</si>
  <si>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</si>
  <si>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</si>
  <si>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</si>
  <si>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</si>
  <si>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</si>
  <si>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</si>
  <si>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</si>
  <si>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</si>
  <si>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</si>
  <si>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</si>
  <si>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</si>
  <si>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</si>
  <si>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</si>
  <si>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</si>
  <si>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</si>
  <si>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</si>
  <si>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</si>
  <si>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</si>
  <si>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</si>
  <si>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</si>
  <si>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</si>
  <si>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</si>
  <si>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</si>
  <si>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</si>
  <si>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</si>
  <si>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</si>
  <si>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</si>
  <si>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</si>
  <si>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</si>
  <si>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</si>
  <si>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</si>
  <si>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</si>
  <si>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</si>
  <si>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</si>
  <si>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</si>
  <si>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</si>
  <si>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</si>
  <si>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</si>
  <si>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</si>
  <si>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</si>
  <si>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</si>
  <si>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</si>
  <si>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</si>
  <si>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</si>
  <si>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</si>
  <si>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</si>
  <si>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</si>
  <si>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</si>
  <si>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</si>
  <si>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</si>
  <si>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</si>
  <si>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</si>
  <si>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</si>
  <si>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</si>
  <si>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</si>
  <si>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</si>
  <si>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</si>
  <si>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</si>
  <si>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</si>
  <si>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</si>
  <si>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</si>
  <si>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</si>
  <si>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</si>
  <si>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</si>
  <si>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</si>
  <si>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</si>
  <si>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</si>
  <si>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</si>
  <si>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</si>
  <si>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</si>
  <si>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</si>
  <si>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</si>
  <si>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</si>
  <si>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</si>
  <si>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</si>
  <si>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</si>
  <si>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</si>
  <si>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</si>
  <si>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</si>
  <si>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</si>
  <si>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</si>
  <si>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</si>
  <si>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</si>
  <si>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</si>
  <si>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</si>
  <si>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</si>
  <si>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</si>
  <si>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</si>
  <si>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</si>
  <si>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</si>
  <si>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</si>
  <si>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</si>
  <si>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</si>
  <si>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</si>
  <si>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</si>
  <si>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</si>
  <si>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</si>
  <si>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</si>
  <si>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</si>
  <si>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</si>
  <si>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</si>
  <si>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</si>
  <si>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</si>
  <si>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</si>
  <si>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</si>
  <si>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</si>
  <si>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</si>
  <si>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</si>
  <si>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</si>
  <si>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</si>
  <si>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</si>
  <si>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</si>
  <si>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</si>
  <si>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</si>
  <si>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</si>
  <si>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</si>
  <si>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</si>
  <si>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</si>
  <si>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</si>
  <si>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</si>
  <si>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</si>
  <si>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</si>
  <si>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</si>
  <si>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</si>
  <si>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</si>
  <si>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</si>
  <si>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</si>
  <si>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</si>
  <si>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</si>
  <si>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</si>
  <si>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</si>
  <si>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</si>
  <si>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</si>
  <si>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</si>
  <si>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</si>
  <si>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</si>
  <si>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</si>
  <si>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</si>
  <si>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</si>
  <si>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</si>
  <si>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</si>
  <si>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</si>
  <si>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</si>
  <si>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</si>
  <si>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</si>
  <si>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</si>
  <si>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</si>
  <si>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</si>
  <si>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</si>
  <si>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</si>
  <si>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</si>
  <si>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</si>
  <si>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</si>
  <si>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</si>
  <si>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</si>
  <si>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</si>
  <si>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</si>
  <si>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</si>
  <si>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</si>
  <si>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</si>
  <si>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</si>
  <si>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</si>
  <si>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</si>
  <si>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</si>
  <si>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</si>
  <si>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</si>
  <si>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</si>
  <si>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</si>
  <si>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</si>
  <si>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</si>
  <si>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</si>
  <si>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</si>
  <si>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</si>
  <si>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</si>
  <si>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</si>
  <si>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</si>
  <si>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</si>
  <si>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</si>
  <si>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</si>
  <si>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</si>
  <si>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</si>
  <si>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</si>
  <si>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</si>
  <si>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</si>
  <si>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</si>
  <si>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</si>
  <si>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</si>
  <si>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</si>
  <si>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</si>
  <si>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</si>
  <si>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</si>
  <si>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</si>
  <si>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</si>
  <si>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</si>
  <si>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</si>
  <si>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</si>
  <si>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</si>
  <si>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</si>
  <si>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</si>
  <si>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</si>
  <si>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</si>
  <si>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</si>
  <si>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</si>
  <si>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</si>
  <si>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</si>
  <si>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</si>
  <si>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</si>
  <si>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</si>
  <si>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</si>
  <si>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</si>
  <si>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</si>
  <si>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</si>
  <si>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</si>
  <si>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</si>
  <si>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</si>
  <si>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</si>
  <si>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</si>
  <si>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</si>
  <si>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</si>
  <si>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</si>
  <si>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</si>
  <si>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</si>
  <si>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</si>
  <si>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</si>
  <si>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</si>
  <si>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</si>
  <si>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</si>
  <si>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</si>
  <si>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</si>
  <si>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</si>
  <si>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</si>
  <si>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</si>
  <si>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</si>
  <si>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</si>
  <si>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</si>
  <si>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</si>
  <si>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</si>
  <si>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</si>
  <si>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</si>
  <si>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</si>
  <si>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</si>
  <si>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</si>
  <si>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</si>
  <si>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</si>
  <si>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</si>
  <si>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</si>
  <si>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</si>
  <si>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</si>
  <si>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</si>
  <si>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</si>
  <si>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</si>
  <si>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</si>
  <si>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</si>
  <si>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</si>
  <si>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</si>
  <si>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</si>
  <si>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</si>
  <si>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</si>
  <si>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</si>
  <si>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</si>
  <si>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</si>
  <si>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</si>
  <si>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</si>
  <si>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</si>
  <si>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</si>
  <si>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</si>
  <si>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</si>
  <si>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</si>
  <si>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</si>
  <si>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</si>
  <si>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</si>
  <si>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</si>
  <si>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</si>
  <si>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</si>
  <si>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</si>
  <si>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</si>
  <si>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</si>
  <si>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</si>
  <si>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</si>
  <si>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</si>
  <si>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</si>
  <si>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</si>
  <si>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</si>
  <si>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</si>
  <si>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</si>
  <si>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</si>
  <si>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</si>
  <si>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</si>
  <si>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</si>
  <si>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</si>
  <si>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</si>
  <si>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</si>
  <si>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</si>
  <si>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</si>
  <si>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</si>
  <si>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</si>
  <si>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</si>
  <si>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</si>
  <si>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</si>
  <si>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</si>
  <si>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</si>
  <si>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</si>
  <si>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</si>
  <si>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</si>
  <si>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</si>
  <si>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</si>
  <si>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</si>
  <si>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</si>
  <si>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</si>
  <si>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</si>
  <si>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</si>
  <si>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</si>
  <si>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</si>
  <si>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</si>
  <si>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</si>
  <si>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</si>
  <si>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</si>
  <si>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</si>
  <si>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</si>
  <si>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</si>
  <si>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</si>
  <si>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</si>
  <si>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</si>
  <si>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</si>
  <si>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</si>
  <si>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</si>
  <si>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</si>
  <si>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</si>
  <si>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</si>
  <si>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</si>
  <si>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</si>
  <si>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</si>
  <si>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</si>
  <si>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</si>
  <si>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</si>
  <si>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</si>
  <si>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</si>
  <si>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</si>
  <si>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</si>
  <si>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</si>
  <si>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</si>
  <si>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</si>
  <si>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</si>
  <si>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</si>
  <si>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</si>
  <si>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</si>
  <si>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</si>
  <si>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</si>
  <si>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</si>
  <si>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</si>
  <si>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</si>
  <si>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</si>
  <si>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</si>
  <si>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</si>
  <si>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</si>
  <si>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</si>
  <si>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</si>
  <si>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</si>
  <si>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</si>
  <si>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</si>
  <si>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</si>
  <si>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</si>
  <si>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</si>
  <si>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</si>
  <si>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</si>
  <si>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</si>
  <si>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</si>
  <si>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</si>
  <si>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</si>
  <si>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</si>
  <si>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</si>
  <si>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</si>
  <si>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</si>
  <si>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</si>
  <si>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</si>
  <si>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</si>
  <si>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</si>
  <si>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</si>
  <si>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</si>
  <si>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</si>
  <si>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</si>
  <si>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</si>
  <si>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</si>
  <si>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</si>
  <si>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</si>
  <si>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</si>
  <si>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</si>
  <si>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</si>
  <si>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</si>
  <si>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</si>
  <si>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</si>
  <si>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</si>
  <si>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</si>
  <si>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</si>
  <si>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</si>
  <si>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</si>
  <si>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</si>
  <si>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</si>
  <si>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</si>
  <si>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</si>
  <si>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</si>
  <si>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</si>
  <si>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</si>
  <si>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</si>
  <si>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</si>
  <si>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</si>
  <si>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</si>
  <si>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</si>
  <si>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</si>
  <si>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</si>
  <si>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</si>
  <si>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</si>
  <si>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</si>
  <si>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</si>
  <si>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</si>
  <si>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</si>
  <si>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</si>
  <si>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</si>
  <si>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</si>
  <si>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</si>
  <si>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</si>
  <si>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</si>
  <si>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</si>
  <si>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</si>
  <si>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</si>
  <si>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</si>
  <si>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</si>
  <si>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</si>
  <si>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</si>
  <si>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</si>
  <si>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</si>
  <si>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</si>
  <si>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</si>
  <si>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</si>
  <si>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</si>
  <si>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</si>
  <si>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</si>
  <si>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</si>
  <si>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</si>
  <si>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</si>
  <si>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</si>
  <si>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</si>
  <si>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</si>
  <si>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</si>
  <si>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</si>
  <si>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</si>
  <si>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</si>
  <si>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</si>
  <si>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</si>
  <si>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</si>
  <si>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</si>
  <si>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</si>
  <si>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</si>
  <si>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</si>
  <si>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</si>
  <si>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</si>
  <si>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</si>
  <si>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</si>
  <si>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</si>
  <si>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</si>
  <si>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</si>
  <si>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</si>
  <si>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</si>
  <si>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</si>
  <si>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</si>
  <si>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</si>
  <si>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</si>
  <si>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</si>
  <si>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</si>
  <si>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</si>
  <si>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</si>
  <si>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</si>
  <si>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</si>
  <si>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</si>
  <si>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</si>
  <si>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</si>
  <si>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</si>
  <si>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</si>
  <si>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</si>
  <si>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</si>
  <si>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</si>
  <si>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</si>
  <si>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</si>
  <si>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</si>
  <si>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</si>
  <si>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</si>
  <si>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</si>
  <si>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</si>
  <si>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</si>
  <si>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</si>
  <si>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</si>
  <si>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</si>
  <si>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</si>
  <si>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</si>
  <si>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</si>
  <si>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</si>
  <si>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</si>
  <si>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</si>
  <si>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</si>
  <si>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</si>
  <si>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</si>
  <si>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</si>
  <si>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</si>
  <si>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</si>
  <si>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</si>
  <si>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</si>
  <si>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</si>
  <si>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</si>
  <si>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</si>
  <si>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</si>
  <si>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</si>
  <si>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</si>
  <si>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</si>
  <si>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</si>
  <si>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</si>
  <si>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</si>
  <si>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</si>
  <si>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</si>
  <si>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</si>
  <si>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</si>
  <si>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</si>
  <si>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</si>
  <si>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</si>
  <si>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</si>
  <si>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</si>
  <si>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</si>
  <si>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</si>
  <si>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</si>
  <si>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</si>
  <si>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</si>
  <si>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</si>
  <si>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</si>
  <si>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</si>
  <si>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</si>
  <si>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</si>
  <si>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</si>
  <si>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</si>
  <si>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</si>
  <si>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</si>
  <si>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</si>
  <si>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</si>
  <si>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</si>
  <si>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</si>
  <si>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</si>
  <si>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</si>
  <si>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</si>
  <si>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</si>
  <si>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</si>
  <si>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</si>
  <si>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</si>
  <si>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</si>
  <si>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</si>
  <si>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</si>
  <si>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</si>
  <si>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</si>
  <si>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</si>
  <si>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</si>
  <si>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</si>
  <si>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</si>
  <si>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</si>
  <si>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</si>
  <si>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</si>
  <si>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</si>
  <si>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</si>
  <si>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</si>
  <si>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</si>
  <si>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</si>
  <si>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</si>
  <si>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</si>
  <si>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</si>
  <si>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</si>
  <si>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</si>
  <si>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</si>
  <si>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</si>
  <si>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</si>
  <si>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</si>
  <si>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</si>
  <si>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</si>
  <si>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</si>
  <si>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</si>
  <si>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</si>
  <si>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</si>
  <si>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</si>
  <si>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</si>
  <si>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</si>
  <si>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</si>
  <si>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</si>
  <si>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</si>
  <si>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</si>
  <si>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</si>
  <si>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</si>
  <si>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</si>
  <si>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</si>
  <si>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</si>
  <si>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</si>
  <si>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</si>
  <si>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</si>
  <si>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</si>
  <si>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</si>
  <si>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</si>
  <si>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</si>
  <si>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</si>
  <si>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</si>
  <si>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</si>
  <si>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</si>
  <si>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</si>
  <si>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</si>
  <si>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</si>
  <si>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</si>
  <si>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</si>
  <si>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</si>
  <si>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</si>
  <si>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</si>
  <si>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</si>
  <si>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</si>
  <si>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</si>
  <si>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</si>
  <si>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</si>
  <si>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</si>
  <si>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</si>
  <si>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</si>
  <si>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</si>
  <si>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</si>
  <si>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</si>
  <si>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</si>
  <si>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</si>
  <si>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</si>
  <si>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</si>
  <si>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</si>
  <si>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</si>
  <si>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</si>
  <si>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</si>
  <si>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</si>
  <si>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</si>
  <si>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</si>
  <si>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</si>
  <si>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</si>
  <si>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</si>
  <si>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</si>
  <si>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</si>
  <si>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</si>
  <si>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</si>
  <si>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</si>
  <si>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</si>
  <si>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</si>
  <si>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</si>
  <si>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</si>
  <si>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</si>
  <si>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</si>
  <si>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</si>
  <si>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</si>
  <si>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</si>
  <si>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</si>
  <si>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</si>
  <si>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</si>
  <si>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</si>
  <si>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</si>
  <si>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</si>
  <si>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</si>
  <si>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</si>
  <si>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</si>
  <si>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</si>
  <si>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</si>
  <si>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</si>
  <si>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</si>
  <si>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</si>
  <si>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</si>
  <si>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</si>
  <si>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</si>
  <si>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</si>
  <si>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</si>
  <si>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</si>
  <si>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</si>
  <si>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</si>
  <si>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</si>
  <si>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</si>
  <si>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</si>
  <si>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</si>
  <si>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</si>
  <si>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</si>
  <si>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</si>
  <si>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</si>
  <si>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</si>
  <si>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</si>
  <si>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</si>
  <si>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</si>
  <si>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</si>
  <si>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</si>
  <si>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</si>
  <si>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</si>
  <si>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</si>
  <si>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</si>
  <si>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</si>
  <si>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</si>
  <si>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</si>
  <si>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</si>
  <si>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</si>
  <si>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</si>
  <si>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</si>
  <si>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</si>
  <si>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</si>
  <si>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</si>
  <si>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</si>
  <si>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</si>
  <si>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</si>
  <si>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</si>
  <si>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</si>
  <si>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</si>
  <si>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</si>
  <si>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</si>
  <si>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</si>
  <si>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</si>
  <si>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</si>
  <si>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</si>
  <si>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</si>
  <si>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</si>
  <si>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</si>
  <si>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</si>
  <si>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</si>
  <si>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</si>
  <si>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</si>
  <si>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</si>
  <si>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</si>
  <si>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</si>
  <si>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</si>
  <si>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</si>
  <si>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</si>
  <si>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</si>
  <si>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</si>
  <si>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</si>
  <si>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</si>
  <si>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</si>
  <si>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</si>
  <si>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</si>
  <si>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</si>
  <si>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</si>
  <si>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</si>
  <si>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</si>
  <si>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</si>
  <si>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</si>
  <si>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</si>
  <si>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</si>
  <si>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</si>
  <si>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</si>
  <si>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</si>
  <si>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</si>
  <si>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</si>
  <si>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</si>
  <si>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</si>
  <si>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</si>
  <si>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</si>
  <si>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</si>
  <si>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</si>
  <si>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</si>
  <si>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</si>
  <si>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</si>
  <si>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</si>
  <si>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</si>
  <si>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</si>
  <si>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</si>
  <si>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</si>
  <si>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</si>
  <si>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</si>
  <si>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</si>
  <si>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</si>
  <si>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</si>
  <si>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</si>
  <si>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</si>
  <si>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</si>
  <si>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</si>
  <si>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</si>
  <si>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</si>
  <si>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</si>
  <si>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</si>
  <si>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</si>
  <si>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</si>
  <si>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</si>
  <si>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</si>
  <si>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</si>
  <si>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</si>
  <si>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</si>
  <si>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</si>
  <si>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</si>
  <si>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</si>
  <si>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</si>
  <si>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</si>
  <si>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</si>
  <si>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</si>
  <si>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</si>
  <si>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</si>
  <si>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</si>
  <si>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</si>
  <si>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</si>
  <si>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</si>
  <si>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</si>
  <si>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</si>
  <si>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</si>
  <si>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</si>
  <si>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</si>
  <si>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</si>
  <si>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</si>
  <si>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</si>
  <si>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</si>
  <si>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</si>
  <si>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</si>
  <si>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</si>
  <si>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</si>
  <si>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</si>
  <si>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</si>
  <si>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</si>
  <si>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</si>
  <si>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</si>
  <si>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</si>
  <si>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</si>
  <si>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</si>
  <si>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</si>
  <si>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</si>
  <si>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</si>
  <si>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</si>
  <si>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</si>
  <si>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</si>
  <si>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</si>
  <si>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</si>
  <si>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</si>
  <si>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</si>
  <si>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</si>
  <si>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</si>
  <si>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</si>
  <si>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</si>
  <si>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</si>
  <si>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</si>
  <si>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</si>
  <si>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</si>
  <si>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</si>
  <si>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</si>
  <si>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</si>
  <si>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</si>
  <si>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</si>
  <si>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</si>
  <si>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</si>
  <si>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</si>
  <si>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</si>
  <si>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</si>
  <si>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</si>
  <si>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</si>
  <si>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</si>
  <si>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</si>
  <si>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</si>
  <si>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</si>
  <si>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</si>
  <si>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</si>
  <si>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</si>
  <si>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</si>
  <si>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</si>
  <si>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</si>
  <si>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</si>
  <si>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</si>
  <si>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</si>
  <si>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</si>
  <si>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</si>
  <si>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</si>
  <si>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</si>
  <si>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</si>
  <si>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</si>
  <si>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</si>
  <si>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</si>
  <si>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</si>
  <si>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</si>
  <si>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</si>
  <si>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</si>
  <si>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</si>
  <si>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</si>
  <si>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</si>
  <si>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</si>
  <si>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</si>
  <si>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</si>
  <si>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</si>
  <si>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</si>
  <si>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</si>
  <si>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</si>
  <si>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</si>
  <si>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</si>
  <si>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</si>
  <si>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</si>
  <si>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</si>
  <si>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</si>
  <si>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</si>
  <si>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</si>
  <si>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</si>
  <si>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</si>
  <si>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</si>
  <si>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</si>
  <si>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</si>
  <si>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</si>
  <si>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</si>
  <si>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</si>
  <si>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</si>
  <si>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</si>
  <si>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</si>
  <si>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</si>
  <si>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</si>
  <si>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</si>
  <si>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</si>
  <si>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</si>
  <si>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</si>
  <si>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</si>
  <si>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</si>
  <si>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</si>
  <si>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</si>
  <si>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</si>
  <si>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</si>
  <si>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</si>
  <si>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</si>
  <si>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</si>
  <si>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</si>
  <si>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</si>
  <si>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</si>
  <si>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</si>
  <si>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</si>
  <si>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</si>
  <si>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</si>
  <si>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</si>
  <si>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</si>
  <si>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</si>
  <si>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</si>
  <si>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</si>
  <si>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</si>
  <si>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</si>
  <si>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</si>
  <si>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</si>
  <si>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</si>
  <si>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</si>
  <si>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</si>
  <si>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</si>
  <si>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</si>
  <si>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</si>
  <si>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</si>
  <si>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</si>
  <si>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</si>
  <si>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</si>
  <si>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</si>
  <si>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</si>
  <si>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</si>
  <si>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</si>
  <si>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</si>
  <si>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</si>
  <si>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</si>
  <si>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</si>
  <si>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</si>
  <si>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</si>
  <si>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</si>
  <si>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</si>
  <si>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</si>
  <si>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</si>
  <si>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</si>
  <si>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</si>
  <si>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</si>
  <si>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</si>
  <si>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</si>
  <si>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</si>
  <si>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</si>
  <si>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</si>
  <si>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</si>
  <si>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</si>
  <si>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</si>
  <si>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</si>
  <si>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</si>
  <si>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</si>
  <si>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</si>
  <si>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</si>
  <si>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</si>
  <si>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</si>
  <si>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</si>
  <si>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</si>
  <si>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</si>
  <si>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</si>
  <si>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</si>
  <si>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</si>
  <si>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</si>
  <si>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</si>
  <si>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</si>
  <si>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</si>
  <si>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</si>
  <si>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</si>
  <si>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</si>
  <si>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</si>
  <si>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</si>
  <si>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</si>
  <si>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</si>
  <si>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</si>
  <si>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</si>
  <si>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</si>
  <si>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</si>
  <si>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</si>
  <si>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</si>
  <si>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</si>
  <si>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</si>
  <si>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</si>
  <si>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</si>
  <si>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</si>
  <si>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</si>
  <si>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</si>
  <si>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</si>
  <si>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</si>
  <si>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</si>
  <si>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</si>
  <si>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</si>
  <si>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</si>
  <si>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</si>
  <si>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</si>
  <si>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</si>
  <si>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</si>
  <si>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</si>
  <si>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</si>
  <si>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</si>
  <si>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</si>
  <si>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</si>
  <si>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</si>
  <si>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</si>
  <si>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</si>
  <si>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</si>
  <si>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</si>
  <si>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</si>
  <si>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</si>
  <si>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</si>
  <si>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</si>
  <si>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</si>
  <si>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</si>
  <si>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</si>
  <si>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</si>
  <si>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</si>
  <si>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</si>
  <si>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</si>
  <si>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</si>
  <si>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</si>
  <si>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</si>
  <si>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</si>
  <si>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</si>
  <si>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</si>
  <si>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</si>
  <si>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</si>
  <si>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</si>
  <si>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</si>
  <si>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</si>
  <si>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</si>
  <si>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</si>
  <si>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</si>
  <si>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</si>
  <si>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</si>
  <si>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</si>
  <si>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</si>
  <si>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</si>
  <si>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</si>
  <si>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</si>
  <si>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</si>
  <si>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</si>
  <si>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</si>
  <si>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</si>
  <si>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</si>
  <si>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</si>
  <si>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</si>
  <si>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</si>
  <si>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</si>
  <si>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</si>
  <si>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</si>
  <si>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</si>
  <si>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</si>
  <si>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</si>
  <si>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</si>
  <si>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</si>
  <si>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</si>
  <si>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</si>
  <si>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</si>
  <si>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</si>
  <si>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</si>
  <si>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</si>
  <si>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</si>
  <si>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</si>
  <si>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</si>
  <si>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</si>
  <si>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</si>
  <si>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</si>
  <si>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</si>
  <si>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</si>
  <si>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</si>
  <si>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</si>
  <si>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</si>
  <si>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</si>
  <si>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</si>
  <si>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</si>
  <si>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</si>
  <si>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</si>
  <si>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</si>
  <si>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</si>
  <si>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</si>
  <si>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</si>
  <si>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</si>
  <si>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</si>
  <si>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</si>
  <si>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</si>
  <si>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</si>
  <si>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</si>
  <si>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</si>
  <si>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</si>
  <si>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</si>
  <si>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</si>
  <si>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</si>
  <si>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</si>
  <si>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</si>
  <si>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</si>
  <si>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</si>
  <si>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</si>
  <si>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</si>
  <si>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</si>
  <si>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</si>
  <si>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</si>
  <si>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</si>
  <si>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</si>
  <si>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</si>
  <si>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</si>
  <si>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</si>
  <si>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</si>
  <si>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</si>
  <si>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</si>
  <si>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</si>
  <si>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</si>
  <si>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</si>
  <si>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</si>
  <si>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</si>
  <si>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</si>
  <si>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</si>
  <si>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</si>
  <si>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</si>
  <si>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</si>
  <si>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</si>
  <si>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</si>
  <si>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</si>
  <si>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</si>
  <si>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</si>
  <si>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</si>
  <si>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</si>
  <si>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</si>
  <si>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</si>
  <si>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</si>
  <si>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</si>
  <si>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</si>
  <si>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</si>
  <si>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</si>
  <si>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</si>
  <si>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</si>
  <si>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</si>
  <si>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</si>
  <si>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</si>
  <si>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</si>
  <si>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</si>
  <si>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</si>
  <si>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</si>
  <si>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</si>
  <si>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</si>
  <si>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</si>
  <si>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</si>
  <si>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</si>
  <si>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</si>
  <si>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</si>
  <si>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</si>
  <si>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</si>
  <si>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</si>
  <si>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</si>
  <si>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</si>
  <si>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</si>
  <si>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</si>
  <si>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</si>
  <si>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</si>
  <si>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</si>
  <si>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</si>
  <si>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</si>
  <si>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</si>
  <si>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</si>
  <si>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</si>
  <si>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</si>
  <si>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</si>
  <si>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</si>
  <si>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</si>
  <si>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</si>
  <si>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</si>
  <si>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</si>
  <si>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</si>
  <si>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</si>
  <si>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</si>
  <si>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</si>
  <si>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</si>
  <si>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</si>
  <si>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</si>
  <si>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</si>
  <si>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</si>
  <si>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</si>
  <si>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</si>
  <si>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</si>
  <si>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</si>
  <si>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</si>
  <si>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</si>
  <si>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</si>
  <si>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</si>
  <si>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</si>
  <si>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</si>
  <si>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</si>
  <si>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</si>
  <si>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</si>
  <si>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</si>
  <si>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</si>
  <si>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</si>
  <si>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</si>
  <si>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</si>
  <si>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</si>
  <si>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</si>
  <si>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</si>
  <si>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</si>
  <si>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</si>
  <si>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</si>
  <si>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</si>
  <si>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</si>
  <si>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</si>
  <si>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</si>
  <si>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</si>
  <si>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</si>
  <si>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</si>
  <si>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</si>
  <si>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</si>
  <si>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</si>
  <si>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</si>
  <si>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</si>
  <si>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</si>
  <si>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</si>
  <si>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</si>
  <si>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</si>
  <si>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</si>
  <si>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</si>
  <si>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</si>
  <si>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</si>
  <si>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</si>
  <si>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</si>
  <si>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</si>
  <si>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</si>
  <si>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</si>
  <si>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</si>
  <si>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</si>
  <si>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</si>
  <si>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</si>
  <si>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</si>
  <si>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</si>
  <si>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</si>
  <si>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</si>
  <si>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</si>
  <si>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</si>
  <si>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</si>
  <si>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</si>
  <si>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</si>
  <si>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</si>
  <si>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</si>
  <si>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</si>
  <si>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</si>
  <si>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</si>
  <si>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</si>
  <si>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</si>
  <si>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</si>
  <si>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</si>
  <si>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</si>
  <si>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</si>
  <si>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</si>
  <si>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</si>
  <si>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</si>
  <si>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</si>
  <si>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</si>
  <si>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</si>
  <si>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</si>
  <si>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</si>
  <si>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</si>
  <si>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</si>
  <si>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</si>
  <si>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</si>
  <si>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</si>
  <si>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</si>
  <si>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</si>
  <si>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</si>
  <si>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</si>
  <si>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</si>
  <si>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</si>
  <si>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</si>
  <si>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</si>
  <si>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</si>
  <si>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</si>
  <si>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</si>
  <si>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</si>
  <si>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</si>
  <si>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</si>
  <si>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</si>
  <si>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</si>
  <si>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</si>
  <si>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</si>
  <si>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</si>
  <si>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</si>
  <si>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</si>
  <si>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</si>
  <si>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</si>
  <si>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</si>
  <si>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</si>
  <si>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</si>
  <si>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</si>
  <si>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</si>
  <si>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</si>
  <si>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</si>
  <si>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</si>
  <si>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</si>
  <si>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</si>
  <si>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</si>
  <si>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</si>
  <si>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</si>
  <si>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</si>
  <si>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</si>
  <si>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</si>
  <si>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</si>
  <si>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</si>
  <si>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</si>
  <si>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</si>
  <si>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</si>
  <si>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</si>
  <si>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</si>
  <si>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</si>
  <si>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</si>
  <si>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</si>
  <si>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</si>
  <si>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</si>
  <si>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</si>
  <si>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</si>
  <si>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</si>
  <si>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</si>
  <si>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</si>
  <si>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</si>
  <si>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</si>
  <si>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</si>
  <si>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</si>
  <si>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</si>
  <si>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</si>
  <si>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</si>
  <si>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</si>
  <si>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</si>
  <si>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</si>
  <si>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</si>
  <si>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</si>
  <si>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</si>
  <si>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</si>
  <si>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</si>
  <si>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</si>
  <si>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</si>
  <si>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</si>
  <si>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</si>
  <si>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</si>
  <si>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</si>
  <si>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</si>
  <si>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</si>
  <si>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</si>
  <si>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</si>
  <si>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</si>
  <si>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</si>
  <si>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</si>
  <si>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</si>
  <si>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</si>
  <si>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</si>
  <si>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</si>
  <si>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</si>
  <si>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</si>
  <si>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</si>
  <si>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</si>
  <si>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</si>
  <si>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</si>
  <si>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</si>
  <si>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</si>
  <si>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</si>
  <si>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</si>
  <si>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</si>
  <si>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</si>
  <si>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</si>
  <si>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</si>
  <si>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</si>
  <si>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</si>
  <si>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</si>
  <si>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</si>
  <si>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</si>
  <si>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</si>
  <si>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</si>
  <si>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</si>
  <si>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</si>
  <si>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</si>
  <si>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</si>
  <si>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</si>
  <si>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</si>
  <si>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</si>
  <si>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</si>
  <si>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</si>
  <si>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</si>
  <si>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</si>
  <si>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</si>
  <si>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</si>
  <si>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</si>
  <si>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</si>
  <si>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</si>
  <si>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</si>
  <si>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</si>
  <si>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</si>
  <si>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</si>
  <si>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</si>
  <si>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</si>
  <si>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</si>
  <si>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</si>
  <si>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</si>
  <si>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</si>
  <si>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</si>
  <si>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</si>
  <si>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</si>
  <si>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</si>
  <si>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</si>
  <si>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</si>
  <si>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</si>
  <si>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</si>
  <si>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</si>
  <si>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</si>
  <si>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</si>
  <si>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</si>
  <si>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</si>
  <si>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</si>
  <si>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</si>
  <si>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</si>
  <si>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</si>
  <si>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</si>
  <si>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</si>
  <si>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</si>
  <si>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</si>
  <si>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</si>
  <si>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</si>
  <si>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</si>
  <si>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</si>
  <si>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</si>
  <si>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</si>
  <si>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</si>
  <si>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</si>
  <si>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</si>
  <si>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</si>
  <si>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</si>
  <si>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</si>
  <si>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</si>
  <si>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</si>
  <si>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</si>
  <si>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</si>
  <si>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</si>
  <si>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</si>
  <si>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</si>
  <si>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</si>
  <si>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</si>
  <si>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</si>
  <si>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</si>
  <si>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</si>
  <si>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</si>
  <si>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</si>
  <si>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</si>
  <si>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</si>
  <si>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</si>
  <si>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</si>
  <si>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</si>
  <si>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</si>
  <si>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</si>
  <si>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</si>
  <si>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</si>
  <si>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</si>
  <si>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</si>
  <si>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</si>
  <si>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</si>
  <si>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</si>
  <si>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</si>
  <si>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</si>
  <si>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</si>
  <si>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</si>
  <si>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</si>
  <si>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</si>
  <si>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</si>
  <si>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</si>
  <si>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</si>
  <si>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</si>
  <si>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</si>
  <si>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</si>
  <si>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</si>
  <si>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</si>
  <si>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</si>
  <si>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</si>
  <si>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</si>
  <si>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</si>
  <si>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</si>
  <si>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</si>
  <si>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</si>
  <si>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</si>
  <si>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</si>
  <si>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</si>
  <si>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</si>
  <si>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</si>
  <si>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</si>
  <si>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</si>
  <si>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</si>
  <si>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</si>
  <si>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</si>
  <si>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</si>
  <si>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</si>
  <si>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</si>
  <si>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</si>
  <si>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</si>
  <si>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</si>
  <si>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</si>
  <si>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</si>
  <si>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</si>
  <si>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</si>
  <si>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</si>
  <si>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</si>
  <si>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</si>
  <si>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</si>
  <si>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</si>
  <si>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</si>
  <si>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</si>
  <si>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</si>
  <si>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</si>
  <si>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</si>
  <si>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</si>
  <si>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</si>
  <si>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</si>
  <si>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</si>
  <si>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</si>
  <si>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</si>
  <si>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</si>
  <si>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</si>
  <si>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</si>
  <si>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</si>
  <si>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</si>
  <si>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</si>
  <si>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</si>
  <si>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</si>
  <si>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</si>
  <si>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</si>
  <si>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</si>
  <si>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</si>
  <si>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</si>
  <si>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</si>
  <si>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</si>
  <si>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</si>
  <si>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</si>
  <si>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</si>
  <si>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</si>
  <si>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</si>
  <si>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</si>
  <si>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</si>
  <si>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</si>
  <si>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</si>
  <si>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</si>
  <si>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</si>
  <si>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</si>
  <si>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</si>
  <si>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</si>
  <si>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</si>
  <si>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</si>
  <si>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</si>
  <si>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</si>
  <si>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</si>
  <si>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</si>
  <si>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</si>
  <si>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</si>
  <si>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</si>
  <si>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</si>
  <si>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</si>
  <si>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</si>
  <si>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</si>
  <si>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</si>
  <si>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</si>
  <si>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</si>
  <si>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</si>
  <si>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</si>
  <si>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</si>
  <si>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</si>
  <si>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</si>
  <si>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</si>
  <si>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</si>
  <si>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</si>
  <si>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</si>
  <si>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</si>
  <si>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</si>
  <si>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</si>
  <si>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</si>
  <si>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</si>
  <si>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</si>
  <si>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</si>
  <si>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</si>
  <si>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</si>
  <si>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</si>
  <si>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</si>
  <si>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</si>
  <si>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</si>
  <si>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</si>
  <si>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</si>
  <si>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</si>
  <si>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</si>
  <si>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</si>
  <si>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</si>
  <si>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</si>
  <si>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</si>
  <si>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</si>
  <si>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</si>
  <si>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</si>
  <si>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</si>
  <si>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</si>
  <si>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</si>
  <si>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</si>
  <si>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</si>
  <si>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</si>
  <si>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</si>
  <si>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</si>
  <si>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</si>
  <si>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</si>
  <si>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</si>
  <si>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</si>
  <si>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</si>
  <si>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</si>
  <si>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</si>
  <si>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</si>
  <si>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</si>
  <si>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</si>
  <si>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</si>
  <si>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</si>
  <si>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</si>
  <si>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</si>
  <si>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</si>
  <si>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</si>
  <si>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</si>
  <si>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</si>
  <si>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</si>
  <si>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</si>
  <si>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</si>
  <si>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</si>
  <si>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</si>
  <si>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</si>
  <si>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</si>
  <si>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</si>
  <si>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</si>
  <si>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</si>
  <si>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</si>
  <si>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</si>
  <si>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</si>
  <si>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</si>
  <si>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</si>
  <si>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</si>
  <si>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</si>
  <si>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</si>
  <si>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</si>
  <si>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</si>
  <si>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</si>
  <si>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</si>
  <si>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</si>
  <si>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</si>
  <si>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</si>
  <si>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</si>
  <si>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</si>
  <si>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</si>
  <si>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</si>
  <si>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</si>
  <si>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</si>
  <si>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</si>
  <si>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</si>
  <si>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</si>
  <si>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</si>
  <si>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</si>
  <si>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</si>
  <si>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</si>
  <si>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</si>
  <si>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</si>
  <si>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</si>
  <si>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</si>
  <si>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</si>
  <si>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</si>
  <si>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</si>
  <si>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</si>
  <si>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</si>
  <si>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</si>
  <si>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</si>
  <si>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</si>
  <si>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</si>
  <si>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</si>
  <si>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</si>
  <si>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</si>
  <si>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</si>
  <si>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</si>
  <si>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</si>
  <si>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</si>
  <si>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</si>
  <si>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</si>
  <si>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</si>
  <si>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</si>
  <si>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</si>
  <si>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</si>
  <si>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</si>
  <si>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</si>
  <si>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</si>
  <si>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</si>
  <si>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</si>
  <si>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</si>
  <si>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</si>
  <si>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</si>
  <si>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</si>
  <si>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</si>
  <si>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</si>
  <si>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</si>
  <si>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</si>
  <si>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</si>
  <si>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</si>
  <si>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</si>
  <si>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</si>
  <si>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</si>
  <si>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</si>
  <si>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</si>
  <si>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</si>
  <si>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</si>
  <si>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</si>
  <si>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</si>
  <si>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</si>
  <si>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</si>
  <si>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</si>
  <si>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</si>
  <si>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</si>
  <si>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</si>
  <si>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</si>
  <si>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</si>
  <si>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</si>
  <si>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</si>
  <si>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</si>
  <si>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</si>
  <si>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</si>
  <si>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</si>
  <si>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</si>
  <si>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</si>
  <si>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</si>
  <si>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</si>
  <si>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</si>
  <si>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</si>
  <si>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</si>
  <si>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</si>
  <si>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</si>
  <si>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</si>
  <si>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</si>
  <si>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</si>
  <si>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</si>
  <si>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</si>
  <si>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</si>
  <si>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</si>
  <si>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</si>
  <si>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</si>
  <si>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</si>
  <si>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</si>
  <si>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</si>
  <si>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</si>
  <si>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</si>
  <si>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</si>
  <si>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</si>
  <si>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</si>
  <si>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</si>
  <si>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</si>
  <si>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</si>
  <si>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</si>
  <si>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</si>
  <si>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</si>
  <si>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</si>
  <si>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</si>
  <si>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</si>
  <si>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</si>
  <si>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</si>
  <si>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</si>
  <si>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</si>
  <si>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</si>
  <si>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</si>
  <si>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</si>
  <si>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</si>
  <si>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</si>
  <si>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</si>
  <si>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</si>
  <si>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</si>
  <si>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</si>
  <si>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</si>
  <si>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</si>
  <si>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</si>
  <si>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</si>
  <si>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</si>
  <si>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</si>
  <si>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</si>
  <si>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</si>
  <si>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</si>
  <si>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</si>
  <si>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</si>
  <si>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</si>
  <si>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</si>
  <si>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</si>
  <si>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</si>
  <si>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</si>
  <si>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</si>
  <si>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</si>
  <si>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</si>
  <si>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</si>
  <si>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</si>
  <si>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</si>
  <si>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</si>
  <si>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</si>
  <si>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</si>
  <si>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</si>
  <si>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</si>
  <si>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</si>
  <si>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</si>
  <si>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</si>
  <si>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</si>
  <si>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</si>
  <si>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</si>
  <si>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</si>
  <si>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</si>
  <si>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</si>
  <si>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</si>
  <si>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</si>
  <si>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</si>
  <si>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</si>
  <si>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</si>
  <si>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</si>
  <si>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</si>
  <si>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</si>
  <si>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</si>
  <si>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</si>
  <si>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</si>
  <si>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</si>
  <si>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</si>
  <si>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</si>
  <si>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</si>
  <si>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</si>
  <si>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</si>
  <si>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</si>
  <si>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</si>
  <si>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</si>
  <si>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</si>
  <si>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</si>
  <si>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</si>
  <si>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</si>
  <si>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</si>
  <si>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</si>
  <si>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</si>
  <si>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</si>
  <si>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</si>
  <si>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</si>
  <si>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</si>
  <si>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</si>
  <si>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</si>
  <si>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</si>
  <si>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</si>
  <si>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</si>
  <si>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</si>
  <si>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</si>
  <si>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</si>
  <si>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</si>
  <si>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</si>
  <si>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</si>
  <si>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</si>
  <si>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</si>
  <si>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</si>
  <si>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</si>
  <si>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</si>
  <si>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</si>
  <si>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</si>
  <si>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</si>
  <si>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</si>
  <si>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</si>
  <si>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</si>
  <si>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</si>
  <si>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</si>
  <si>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</si>
  <si>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</si>
  <si>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</si>
  <si>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</si>
  <si>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</si>
  <si>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</si>
  <si>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</si>
  <si>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</si>
  <si>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</si>
  <si>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</si>
  <si>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</si>
  <si>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</si>
  <si>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</si>
  <si>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</si>
  <si>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</si>
  <si>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</si>
  <si>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</si>
  <si>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</si>
  <si>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</si>
  <si>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</si>
  <si>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</si>
  <si>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</si>
  <si>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</si>
  <si>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</si>
  <si>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</si>
  <si>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</si>
  <si>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</si>
  <si>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</si>
  <si>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</si>
  <si>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</si>
  <si>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</si>
  <si>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</si>
  <si>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</si>
  <si>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</si>
  <si>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</si>
  <si>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</si>
  <si>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</si>
  <si>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</si>
  <si>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</si>
  <si>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</si>
  <si>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</si>
  <si>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</si>
  <si>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</si>
  <si>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</si>
  <si>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</si>
  <si>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</si>
  <si>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</si>
  <si>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</si>
  <si>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</si>
  <si>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</si>
  <si>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</si>
  <si>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</si>
  <si>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</si>
  <si>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</si>
  <si>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</si>
  <si>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</si>
  <si>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</si>
  <si>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</si>
  <si>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</si>
  <si>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</si>
  <si>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</si>
  <si>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</si>
  <si>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</si>
  <si>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</si>
  <si>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</si>
  <si>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</si>
  <si>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</si>
  <si>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</si>
  <si>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</si>
  <si>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</si>
  <si>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</si>
  <si>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</si>
  <si>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</si>
  <si>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</si>
  <si>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</si>
  <si>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</si>
  <si>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</si>
  <si>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</si>
  <si>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</si>
  <si>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</si>
  <si>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</si>
  <si>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</si>
  <si>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</si>
  <si>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</si>
  <si>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</si>
  <si>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</si>
  <si>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</si>
  <si>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</si>
  <si>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</si>
  <si>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</si>
  <si>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</si>
  <si>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</si>
  <si>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</si>
  <si>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</si>
  <si>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</si>
  <si>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</si>
  <si>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</si>
  <si>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</si>
  <si>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</si>
  <si>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</si>
  <si>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</si>
  <si>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</si>
  <si>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</si>
  <si>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</si>
  <si>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</si>
  <si>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</si>
  <si>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</si>
  <si>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</si>
  <si>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</si>
  <si>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</si>
  <si>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</si>
  <si>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</si>
  <si>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</si>
  <si>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</si>
  <si>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</si>
  <si>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</si>
  <si>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</si>
  <si>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</si>
  <si>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</si>
  <si>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</si>
  <si>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</si>
  <si>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</si>
  <si>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</si>
  <si>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</si>
  <si>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</si>
  <si>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</si>
  <si>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</si>
  <si>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</si>
  <si>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</si>
  <si>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</si>
  <si>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</si>
  <si>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</si>
  <si>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</si>
  <si>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</si>
  <si>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</si>
  <si>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</si>
  <si>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</si>
  <si>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</si>
  <si>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</si>
  <si>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</si>
  <si>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</si>
  <si>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</si>
  <si>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</si>
  <si>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</si>
  <si>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</si>
  <si>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</si>
  <si>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</si>
  <si>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</si>
  <si>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</si>
  <si>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</si>
  <si>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</si>
  <si>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</si>
  <si>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</si>
  <si>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</si>
  <si>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</si>
  <si>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</si>
  <si>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</si>
  <si>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</si>
  <si>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</si>
  <si>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</si>
  <si>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</si>
  <si>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</si>
  <si>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</si>
  <si>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</si>
  <si>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</si>
  <si>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</si>
  <si>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</si>
  <si>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</si>
  <si>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</si>
  <si>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</si>
  <si>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</si>
  <si>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</si>
  <si>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</si>
  <si>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</si>
  <si>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</si>
  <si>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</si>
  <si>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</si>
  <si>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</si>
  <si>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</si>
  <si>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</si>
  <si>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</si>
  <si>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</si>
  <si>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</si>
  <si>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</si>
  <si>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</si>
  <si>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</si>
  <si>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</si>
  <si>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</si>
  <si>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</si>
  <si>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</si>
  <si>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</si>
  <si>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</si>
  <si>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</si>
  <si>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</si>
  <si>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</si>
  <si>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</si>
  <si>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</si>
  <si>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</si>
  <si>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</si>
  <si>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</si>
  <si>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</si>
  <si>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</si>
  <si>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</si>
  <si>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</si>
  <si>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</si>
  <si>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</si>
  <si>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</si>
  <si>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</si>
  <si>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</si>
  <si>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</si>
  <si>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</si>
  <si>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</si>
  <si>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</si>
  <si>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</si>
  <si>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</si>
  <si>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</si>
  <si>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</si>
  <si>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</si>
  <si>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</si>
  <si>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</si>
  <si>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</si>
  <si>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</si>
  <si>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</si>
  <si>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</si>
  <si>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</si>
  <si>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</si>
  <si>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</si>
  <si>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</si>
  <si>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</si>
  <si>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</si>
  <si>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</si>
  <si>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</si>
  <si>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</si>
  <si>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</si>
  <si>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</si>
  <si>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</si>
  <si>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</si>
  <si>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</si>
  <si>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</si>
  <si>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</si>
  <si>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</si>
  <si>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</si>
  <si>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</si>
  <si>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</si>
  <si>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</si>
  <si>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</si>
  <si>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</si>
  <si>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</si>
  <si>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</si>
  <si>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</si>
  <si>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</si>
  <si>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</si>
  <si>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</si>
  <si>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</si>
  <si>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</si>
  <si>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</si>
  <si>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</si>
  <si>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</si>
  <si>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</si>
  <si>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</si>
  <si>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</si>
  <si>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</si>
  <si>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</si>
  <si>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</si>
  <si>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</si>
  <si>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</si>
  <si>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</si>
  <si>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</si>
  <si>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</si>
  <si>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</si>
  <si>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</si>
  <si>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</si>
  <si>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</si>
  <si>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</si>
  <si>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</si>
  <si>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</si>
  <si>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</si>
  <si>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</si>
  <si>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</si>
  <si>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</si>
  <si>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</si>
  <si>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</si>
  <si>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</si>
  <si>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</si>
  <si>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</si>
  <si>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</si>
  <si>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</si>
  <si>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</si>
  <si>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</si>
  <si>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</si>
  <si>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</si>
  <si>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</si>
  <si>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</si>
  <si>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</si>
  <si>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</si>
  <si>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</si>
  <si>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</si>
  <si>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</si>
  <si>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</si>
  <si>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</si>
  <si>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</si>
  <si>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</si>
  <si>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</si>
  <si>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</si>
  <si>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</si>
  <si>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</si>
  <si>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</si>
  <si>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</si>
  <si>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</si>
  <si>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</si>
  <si>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</si>
  <si>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</si>
  <si>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</si>
  <si>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</si>
  <si>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</si>
  <si>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</si>
  <si>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</si>
  <si>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</si>
  <si>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</si>
  <si>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</si>
  <si>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</si>
  <si>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</si>
  <si>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</si>
  <si>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</si>
  <si>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</si>
  <si>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</si>
  <si>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</si>
  <si>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</si>
  <si>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</si>
  <si>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</si>
  <si>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</si>
  <si>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</si>
  <si>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</si>
  <si>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</si>
  <si>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</si>
  <si>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</si>
  <si>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</si>
  <si>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</si>
  <si>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</si>
  <si>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</si>
  <si>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</si>
  <si>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</si>
  <si>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</si>
  <si>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</si>
  <si>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</si>
  <si>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</si>
  <si>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</si>
  <si>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</si>
  <si>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</si>
  <si>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</si>
  <si>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</si>
  <si>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</si>
  <si>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</si>
  <si>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</si>
  <si>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</si>
  <si>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</si>
  <si>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</si>
  <si>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</si>
  <si>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</si>
  <si>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</si>
  <si>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</si>
  <si>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</si>
  <si>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</si>
  <si>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</si>
  <si>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</si>
  <si>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</si>
  <si>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</si>
  <si>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</si>
  <si>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</si>
  <si>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</si>
  <si>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</si>
  <si>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</si>
  <si>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</si>
  <si>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</si>
  <si>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</si>
  <si>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</si>
  <si>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</si>
  <si>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</si>
  <si>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</si>
  <si>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</si>
  <si>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</si>
  <si>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</si>
  <si>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</si>
  <si>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</si>
  <si>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</si>
  <si>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</si>
  <si>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</si>
  <si>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</si>
  <si>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</si>
  <si>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</si>
  <si>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</si>
  <si>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</si>
  <si>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</si>
  <si>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</si>
  <si>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</si>
  <si>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</si>
  <si>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</si>
  <si>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</si>
  <si>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</si>
  <si>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</si>
  <si>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</si>
  <si>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</si>
  <si>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</si>
  <si>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</si>
  <si>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</si>
  <si>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</si>
  <si>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</si>
  <si>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</si>
  <si>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</si>
  <si>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</si>
  <si>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</si>
  <si>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</si>
  <si>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</si>
  <si>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</si>
  <si>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</si>
  <si>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</si>
  <si>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</si>
  <si>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</si>
  <si>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</si>
  <si>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</si>
  <si>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</si>
  <si>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</si>
  <si>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</si>
  <si>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</si>
  <si>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</si>
  <si>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</si>
  <si>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</si>
  <si>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</si>
  <si>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</si>
  <si>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</si>
  <si>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</si>
  <si>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</si>
  <si>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</si>
  <si>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</si>
  <si>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</si>
  <si>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</si>
  <si>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</si>
  <si>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</si>
  <si>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</si>
  <si>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</si>
  <si>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</si>
  <si>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</si>
  <si>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</si>
  <si>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</si>
  <si>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</si>
  <si>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</si>
  <si>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</si>
  <si>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</si>
  <si>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</si>
  <si>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</si>
  <si>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</si>
  <si>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</si>
  <si>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</si>
  <si>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</si>
  <si>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</si>
  <si>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</si>
  <si>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</si>
  <si>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</si>
  <si>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</si>
  <si>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</si>
  <si>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</si>
  <si>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</si>
  <si>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</si>
  <si>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</si>
  <si>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</si>
  <si>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</si>
  <si>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</si>
  <si>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</si>
  <si>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</si>
  <si>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</si>
  <si>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</si>
  <si>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</si>
  <si>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</si>
  <si>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</si>
  <si>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</si>
  <si>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</si>
  <si>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</si>
  <si>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</si>
  <si>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</si>
  <si>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</si>
  <si>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</si>
  <si>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</si>
  <si>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</si>
  <si>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</si>
  <si>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</si>
  <si>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</si>
  <si>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</si>
  <si>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</si>
  <si>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</si>
  <si>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</si>
  <si>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</si>
  <si>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</si>
  <si>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</si>
  <si>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</si>
  <si>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</si>
  <si>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</si>
  <si>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</si>
  <si>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</si>
  <si>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</si>
  <si>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</si>
  <si>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</si>
  <si>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</si>
  <si>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</si>
  <si>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</si>
  <si>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</si>
  <si>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</si>
  <si>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</si>
  <si>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</si>
  <si>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</si>
  <si>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</si>
  <si>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</si>
  <si>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</si>
  <si>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</si>
  <si>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</si>
  <si>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</si>
  <si>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</si>
  <si>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</si>
  <si>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</si>
  <si>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</si>
  <si>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</si>
  <si>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</si>
  <si>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</si>
  <si>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</si>
  <si>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</si>
  <si>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</si>
  <si>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</si>
  <si>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</si>
  <si>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</si>
  <si>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</si>
  <si>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</si>
  <si>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</si>
  <si>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</si>
  <si>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</si>
  <si>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</si>
  <si>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</si>
  <si>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</si>
  <si>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</si>
  <si>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</si>
  <si>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</si>
  <si>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</si>
  <si>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</si>
  <si>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</si>
  <si>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</si>
  <si>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</si>
  <si>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</si>
  <si>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</si>
  <si>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</si>
  <si>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</si>
  <si>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</si>
  <si>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</si>
  <si>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</si>
  <si>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</si>
  <si>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</si>
  <si>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</si>
  <si>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</si>
  <si>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</si>
  <si>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</si>
  <si>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</si>
  <si>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</si>
  <si>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</si>
  <si>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</si>
  <si>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</si>
  <si>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</si>
  <si>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</si>
  <si>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</si>
  <si>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</si>
  <si>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</si>
  <si>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</si>
  <si>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</si>
  <si>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</si>
  <si>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</si>
  <si>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</si>
  <si>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</si>
  <si>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</si>
  <si>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</si>
  <si>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</si>
  <si>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</si>
  <si>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</si>
  <si>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</si>
  <si>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</si>
  <si>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</si>
  <si>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</si>
  <si>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</si>
  <si>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</si>
  <si>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</si>
  <si>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</si>
  <si>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</si>
  <si>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</si>
  <si>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</si>
  <si>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</si>
  <si>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</si>
  <si>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</si>
  <si>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</si>
  <si>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</si>
  <si>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</si>
  <si>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</si>
  <si>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</si>
  <si>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</si>
  <si>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</si>
  <si>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</si>
  <si>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</si>
  <si>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</si>
  <si>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</si>
  <si>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</si>
  <si>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</si>
  <si>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</si>
  <si>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</si>
  <si>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</si>
  <si>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</si>
  <si>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</si>
  <si>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</si>
  <si>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</si>
  <si>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</si>
  <si>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</si>
  <si>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</si>
  <si>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</si>
  <si>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</si>
  <si>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</si>
  <si>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</si>
  <si>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</si>
  <si>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</si>
  <si>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</si>
  <si>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</si>
  <si>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</si>
  <si>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</si>
  <si>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</si>
  <si>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</si>
  <si>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</si>
  <si>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</si>
  <si>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</si>
  <si>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</si>
  <si>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</si>
  <si>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</si>
  <si>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</si>
  <si>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</si>
  <si>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</si>
  <si>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</si>
  <si>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</si>
  <si>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</si>
  <si>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</si>
  <si>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</si>
  <si>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</si>
  <si>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</si>
  <si>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</si>
  <si>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</si>
  <si>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</si>
  <si>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</si>
  <si>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</si>
  <si>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</si>
  <si>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</si>
  <si>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</si>
  <si>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</si>
  <si>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</si>
  <si>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</si>
  <si>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</si>
  <si>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</si>
  <si>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</si>
  <si>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</si>
  <si>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</si>
  <si>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</si>
  <si>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</si>
  <si>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</si>
  <si>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</si>
  <si>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</si>
  <si>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</si>
  <si>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</si>
  <si>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</si>
  <si>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</si>
  <si>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</si>
  <si>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</si>
  <si>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</si>
  <si>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</si>
  <si>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</si>
  <si>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</si>
  <si>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</si>
  <si>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</si>
  <si>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</si>
  <si>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</si>
  <si>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</si>
  <si>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</si>
  <si>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</si>
  <si>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</si>
  <si>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</si>
  <si>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</si>
  <si>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</si>
  <si>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</si>
  <si>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</si>
  <si>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</si>
  <si>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</si>
  <si>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</si>
  <si>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</si>
  <si>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</si>
  <si>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</si>
  <si>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</si>
  <si>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</si>
  <si>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</si>
  <si>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</si>
  <si>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</si>
  <si>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</si>
  <si>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</si>
  <si>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</si>
  <si>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</si>
  <si>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</si>
  <si>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</si>
  <si>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</si>
  <si>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</si>
  <si>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</si>
  <si>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</si>
  <si>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</si>
  <si>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</si>
  <si>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</si>
  <si>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</si>
  <si>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</si>
  <si>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</si>
  <si>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</si>
  <si>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</si>
  <si>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</si>
  <si>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</si>
  <si>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</si>
  <si>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</si>
  <si>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</si>
  <si>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</si>
  <si>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</si>
  <si>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</si>
  <si>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</si>
  <si>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</si>
  <si>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</si>
  <si>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</si>
  <si>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</si>
  <si>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</si>
  <si>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</si>
  <si>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</si>
  <si>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</si>
  <si>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</si>
  <si>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</si>
  <si>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</si>
  <si>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</si>
  <si>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</si>
  <si>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</si>
  <si>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</si>
  <si>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</si>
  <si>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</si>
  <si>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</si>
  <si>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</si>
  <si>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</si>
  <si>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</si>
  <si>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</si>
  <si>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</si>
  <si>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</si>
  <si>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</si>
  <si>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</si>
  <si>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</si>
  <si>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</si>
  <si>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</si>
  <si>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</si>
  <si>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</si>
  <si>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</si>
  <si>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</si>
  <si>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</si>
  <si>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</si>
  <si>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</si>
  <si>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</si>
  <si>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</si>
  <si>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</si>
  <si>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</si>
  <si>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</si>
  <si>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</si>
  <si>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</si>
  <si>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</si>
  <si>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</si>
  <si>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</si>
  <si>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</si>
  <si>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</si>
  <si>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</si>
  <si>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</si>
  <si>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</si>
  <si>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</si>
  <si>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</si>
  <si>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</si>
  <si>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</si>
  <si>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</si>
  <si>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</si>
  <si>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</si>
  <si>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</si>
  <si>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</si>
  <si>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</si>
  <si>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</si>
  <si>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</si>
  <si>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</si>
  <si>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</si>
  <si>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</si>
  <si>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</si>
  <si>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</si>
  <si>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</si>
  <si>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</si>
  <si>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</si>
  <si>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</si>
  <si>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</si>
  <si>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</si>
  <si>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</si>
  <si>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</si>
  <si>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</si>
  <si>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</si>
  <si>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</si>
  <si>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</si>
  <si>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</si>
  <si>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</si>
  <si>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</si>
  <si>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</si>
  <si>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</si>
  <si>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</si>
  <si>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</si>
  <si>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</si>
  <si>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</si>
  <si>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</si>
  <si>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</si>
  <si>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</si>
  <si>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</si>
  <si>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</si>
  <si>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</si>
  <si>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</si>
  <si>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</si>
  <si>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</si>
  <si>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</si>
  <si>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</si>
  <si>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</si>
  <si>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</si>
  <si>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</si>
  <si>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</si>
  <si>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</si>
  <si>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</si>
  <si>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</si>
  <si>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</si>
  <si>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</si>
  <si>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</si>
  <si>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</si>
  <si>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</si>
  <si>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</si>
  <si>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</si>
  <si>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</si>
  <si>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</si>
  <si>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</si>
  <si>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</si>
  <si>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</si>
  <si>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</si>
  <si>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</si>
  <si>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</si>
  <si>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</si>
  <si>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</si>
  <si>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</si>
  <si>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</si>
  <si>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</si>
  <si>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</si>
  <si>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</si>
  <si>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</si>
  <si>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</si>
  <si>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</si>
  <si>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</si>
  <si>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</si>
  <si>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</si>
  <si>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</si>
  <si>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</si>
  <si>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</si>
  <si>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</si>
  <si>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</si>
  <si>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</si>
  <si>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</si>
  <si>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</si>
  <si>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</si>
  <si>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</si>
  <si>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</si>
  <si>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</si>
  <si>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</si>
  <si>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</si>
  <si>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</si>
  <si>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</si>
  <si>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</si>
  <si>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</si>
  <si>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</si>
  <si>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</si>
  <si>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</si>
  <si>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</si>
  <si>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</si>
  <si>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</si>
  <si>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</si>
  <si>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</si>
  <si>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</si>
  <si>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</si>
  <si>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</si>
  <si>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</si>
  <si>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</si>
  <si>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</si>
  <si>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</si>
  <si>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</si>
  <si>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</si>
  <si>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</si>
  <si>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</si>
  <si>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</si>
  <si>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</si>
  <si>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</si>
  <si>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</si>
  <si>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</si>
  <si>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</si>
  <si>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</si>
  <si>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</si>
  <si>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</si>
  <si>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</si>
  <si>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</si>
  <si>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</si>
  <si>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</si>
  <si>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</si>
  <si>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</si>
  <si>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</si>
  <si>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</si>
  <si>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</si>
  <si>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</si>
  <si>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</si>
  <si>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</si>
  <si>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</si>
  <si>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</si>
  <si>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</si>
  <si>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</si>
  <si>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</si>
  <si>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</si>
  <si>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</si>
  <si>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</si>
  <si>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</si>
  <si>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</si>
  <si>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</si>
  <si>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</si>
  <si>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</si>
  <si>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</si>
  <si>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</si>
  <si>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</si>
  <si>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</si>
  <si>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</si>
  <si>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</si>
  <si>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</si>
  <si>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</si>
  <si>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</si>
  <si>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</si>
  <si>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</si>
  <si>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</si>
  <si>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</si>
  <si>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</si>
  <si>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</si>
  <si>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</si>
  <si>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</si>
  <si>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</si>
  <si>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</si>
  <si>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</si>
  <si>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</si>
  <si>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</si>
  <si>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</si>
  <si>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</si>
  <si>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</si>
  <si>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</si>
  <si>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</si>
  <si>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</si>
  <si>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</si>
  <si>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</si>
  <si>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</si>
  <si>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</si>
  <si>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</si>
  <si>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</si>
  <si>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</si>
  <si>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</si>
  <si>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</si>
  <si>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</si>
  <si>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</si>
  <si>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</si>
  <si>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</si>
  <si>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</si>
  <si>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</si>
  <si>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</si>
  <si>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</si>
  <si>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</si>
  <si>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</si>
  <si>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</si>
  <si>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</si>
  <si>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</si>
  <si>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</si>
  <si>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</si>
  <si>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</si>
  <si>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</si>
  <si>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</si>
  <si>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</si>
  <si>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</si>
  <si>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</si>
  <si>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</si>
  <si>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</si>
  <si>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</si>
  <si>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</si>
  <si>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</si>
  <si>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</si>
  <si>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</si>
  <si>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</si>
  <si>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</si>
  <si>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</si>
  <si>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</si>
  <si>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</si>
  <si>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</si>
  <si>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</si>
  <si>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</si>
  <si>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</si>
  <si>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</si>
  <si>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</si>
  <si>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</si>
  <si>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</si>
  <si>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</si>
  <si>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</si>
  <si>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</si>
  <si>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</si>
  <si>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</si>
  <si>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</si>
  <si>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</si>
  <si>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</si>
  <si>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</si>
  <si>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</si>
  <si>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</si>
  <si>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</si>
  <si>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</si>
  <si>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</si>
  <si>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</si>
  <si>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</si>
  <si>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</si>
  <si>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</si>
  <si>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</si>
  <si>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</si>
  <si>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</si>
  <si>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</si>
  <si>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</si>
  <si>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</si>
  <si>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</si>
  <si>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</si>
  <si>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</si>
  <si>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</si>
  <si>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</si>
  <si>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</si>
  <si>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</si>
  <si>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</si>
  <si>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</si>
  <si>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</si>
  <si>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</si>
  <si>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</si>
  <si>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</si>
  <si>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</si>
  <si>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</si>
  <si>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</si>
  <si>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</si>
  <si>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</si>
  <si>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</si>
  <si>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</si>
  <si>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</si>
  <si>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</si>
  <si>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</si>
  <si>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</si>
  <si>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</si>
  <si>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</si>
  <si>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</si>
  <si>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</si>
  <si>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</si>
  <si>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</si>
  <si>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</si>
  <si>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</si>
  <si>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</si>
  <si>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</si>
  <si>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</si>
  <si>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</si>
  <si>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</si>
  <si>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</si>
  <si>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</si>
  <si>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</si>
  <si>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</si>
  <si>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</si>
  <si>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</si>
  <si>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</si>
  <si>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</si>
  <si>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</si>
  <si>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</si>
  <si>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</si>
  <si>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</si>
  <si>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</si>
  <si>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</si>
  <si>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</si>
  <si>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</si>
  <si>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</si>
  <si>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</si>
  <si>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</si>
  <si>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</si>
  <si>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</si>
  <si>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</si>
  <si>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</si>
  <si>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</si>
  <si>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</si>
  <si>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</si>
  <si>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</si>
  <si>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</si>
  <si>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</si>
  <si>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</si>
  <si>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</si>
  <si>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</si>
  <si>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</si>
  <si>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</si>
  <si>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</si>
  <si>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</si>
  <si>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</si>
  <si>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</si>
  <si>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</si>
  <si>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</si>
  <si>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</si>
  <si>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</si>
  <si>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</si>
  <si>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</si>
  <si>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</si>
  <si>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</si>
  <si>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</si>
  <si>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</si>
  <si>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</si>
  <si>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</si>
  <si>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</si>
  <si>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</si>
  <si>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</si>
  <si>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</si>
  <si>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</si>
  <si>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</si>
  <si>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</si>
  <si>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</si>
  <si>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</si>
  <si>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</si>
  <si>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</si>
  <si>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</si>
  <si>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</si>
  <si>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</si>
  <si>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</si>
  <si>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</si>
  <si>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</si>
  <si>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</si>
  <si>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</si>
  <si>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</si>
  <si>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</si>
  <si>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</si>
  <si>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</si>
  <si>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</si>
  <si>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</si>
  <si>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</si>
  <si>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</si>
  <si>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</si>
  <si>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</si>
  <si>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</si>
  <si>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</si>
  <si>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</si>
  <si>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</si>
  <si>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</si>
  <si>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</si>
  <si>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</si>
  <si>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</si>
  <si>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</si>
  <si>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</si>
  <si>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</si>
  <si>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</si>
  <si>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</si>
  <si>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</si>
  <si>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</si>
  <si>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</si>
  <si>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</si>
  <si>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</si>
  <si>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</si>
  <si>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</si>
  <si>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</si>
  <si>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</si>
  <si>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</si>
  <si>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</si>
  <si>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</si>
  <si>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</si>
  <si>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</si>
  <si>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</si>
  <si>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</si>
  <si>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</si>
  <si>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</si>
  <si>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</si>
  <si>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</si>
  <si>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</si>
  <si>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</si>
  <si>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</si>
  <si>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</si>
  <si>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</si>
  <si>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</si>
  <si>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</si>
  <si>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</si>
  <si>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</si>
  <si>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</si>
  <si>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</si>
  <si>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</si>
  <si>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</si>
  <si>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</si>
  <si>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</si>
  <si>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</si>
  <si>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</si>
  <si>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</si>
  <si>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</si>
  <si>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</si>
  <si>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</si>
  <si>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</si>
  <si>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</si>
  <si>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</si>
  <si>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</si>
  <si>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</si>
  <si>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</si>
  <si>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</si>
  <si>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</si>
  <si>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</si>
  <si>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</si>
  <si>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</si>
  <si>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</si>
  <si>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</si>
  <si>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</si>
  <si>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</si>
  <si>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</si>
  <si>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</si>
  <si>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</si>
  <si>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</si>
  <si>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</si>
  <si>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</si>
  <si>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</si>
  <si>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</si>
  <si>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</si>
  <si>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</si>
  <si>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</si>
  <si>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</si>
  <si>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</si>
  <si>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</si>
  <si>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</si>
  <si>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</si>
  <si>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</si>
  <si>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</si>
  <si>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</si>
  <si>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</si>
  <si>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</si>
  <si>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</si>
  <si>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</si>
  <si>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</si>
  <si>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</si>
  <si>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</si>
  <si>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</si>
  <si>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</si>
  <si>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</si>
  <si>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</si>
  <si>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</si>
  <si>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</si>
  <si>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</si>
  <si>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</si>
  <si>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</si>
  <si>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</si>
  <si>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</si>
  <si>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</si>
  <si>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</si>
  <si>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</si>
  <si>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</si>
  <si>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</si>
  <si>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</si>
  <si>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</si>
  <si>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</si>
  <si>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</si>
  <si>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</si>
  <si>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</si>
  <si>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</si>
  <si>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</si>
  <si>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</si>
  <si>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</si>
  <si>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</si>
  <si>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</si>
  <si>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</si>
  <si>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</si>
  <si>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</si>
  <si>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</si>
  <si>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</si>
  <si>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</si>
  <si>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</si>
  <si>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</si>
  <si>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</si>
  <si>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</si>
  <si>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</si>
  <si>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</si>
  <si>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</si>
  <si>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</si>
  <si>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</si>
  <si>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</si>
  <si>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</si>
  <si>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</si>
  <si>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</si>
  <si>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</si>
  <si>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</si>
  <si>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</si>
  <si>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</si>
  <si>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</si>
  <si>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</si>
  <si>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</si>
  <si>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</si>
  <si>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</si>
  <si>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</si>
  <si>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</si>
  <si>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</si>
  <si>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</si>
  <si>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</si>
  <si>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</si>
  <si>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</si>
  <si>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</si>
  <si>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</si>
  <si>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</si>
  <si>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</si>
  <si>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</si>
  <si>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</si>
  <si>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</si>
  <si>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</si>
  <si>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</si>
  <si>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</si>
  <si>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</si>
  <si>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</si>
  <si>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</si>
  <si>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</si>
  <si>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</si>
  <si>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</si>
  <si>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</si>
  <si>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</si>
  <si>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</si>
  <si>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</si>
  <si>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</si>
  <si>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</si>
  <si>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</si>
  <si>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</si>
  <si>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</si>
  <si>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</si>
  <si>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</si>
  <si>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</si>
  <si>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</si>
  <si>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</si>
  <si>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</si>
  <si>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</si>
  <si>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</si>
  <si>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</si>
  <si>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</si>
  <si>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</si>
  <si>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</si>
  <si>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</si>
  <si>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</si>
  <si>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</si>
  <si>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</si>
  <si>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</si>
  <si>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</si>
  <si>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</si>
  <si>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</si>
  <si>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</si>
  <si>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</si>
  <si>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</si>
  <si>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</si>
  <si>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</si>
  <si>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</si>
  <si>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</si>
  <si>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</si>
  <si>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</si>
  <si>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</si>
  <si>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</si>
  <si>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</si>
  <si>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</si>
  <si>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</si>
  <si>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</si>
  <si>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</si>
  <si>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</si>
  <si>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</si>
  <si>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</si>
  <si>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</si>
  <si>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</si>
  <si>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</si>
  <si>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</si>
  <si>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</si>
  <si>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</si>
  <si>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</si>
  <si>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</si>
  <si>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</si>
  <si>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</si>
  <si>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</si>
  <si>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</si>
  <si>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</si>
  <si>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</si>
  <si>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</si>
  <si>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</si>
  <si>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</si>
  <si>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</si>
  <si>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</si>
  <si>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</si>
  <si>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</si>
  <si>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</si>
  <si>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</si>
  <si>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</si>
  <si>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</si>
  <si>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</si>
  <si>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</si>
  <si>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</si>
  <si>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</si>
  <si>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</si>
  <si>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</si>
  <si>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</si>
  <si>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</si>
  <si>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</si>
  <si>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</si>
  <si>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</si>
  <si>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</si>
  <si>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</si>
  <si>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</si>
  <si>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</si>
  <si>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</si>
  <si>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</si>
  <si>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</si>
  <si>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</si>
  <si>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</si>
  <si>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</si>
  <si>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</si>
  <si>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</si>
  <si>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</si>
  <si>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</si>
  <si>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</si>
  <si>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</si>
  <si>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</si>
  <si>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</si>
  <si>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</si>
  <si>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</si>
  <si>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</si>
  <si>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</si>
  <si>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</si>
  <si>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</si>
  <si>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</si>
  <si>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</si>
  <si>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</si>
  <si>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</si>
  <si>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</si>
  <si>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</si>
  <si>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</si>
  <si>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</si>
  <si>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</si>
  <si>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</si>
  <si>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</si>
  <si>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</si>
  <si>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</si>
  <si>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</si>
  <si>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</si>
  <si>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</si>
  <si>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</si>
  <si>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</si>
  <si>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</si>
  <si>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</si>
  <si>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</si>
  <si>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</si>
  <si>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</si>
  <si>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</si>
  <si>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</si>
  <si>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</si>
  <si>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</si>
  <si>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</si>
  <si>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</si>
  <si>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</si>
  <si>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</si>
  <si>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</si>
  <si>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</si>
  <si>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</si>
  <si>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</si>
  <si>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</si>
  <si>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</si>
  <si>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</si>
  <si>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</si>
  <si>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</si>
  <si>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</si>
  <si>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</si>
  <si>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</si>
  <si>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</si>
  <si>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</si>
  <si>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</si>
  <si>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</si>
  <si>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</si>
  <si>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</si>
  <si>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</si>
  <si>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</si>
  <si>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</si>
  <si>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</si>
  <si>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</si>
  <si>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</si>
  <si>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</si>
  <si>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</si>
  <si>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</si>
  <si>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</si>
  <si>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</si>
  <si>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</si>
  <si>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</si>
  <si>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</si>
  <si>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</si>
  <si>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</si>
  <si>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</si>
  <si>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</si>
  <si>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</si>
  <si>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</si>
  <si>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</si>
  <si>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</si>
  <si>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</si>
  <si>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</si>
  <si>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</si>
  <si>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</si>
  <si>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</si>
  <si>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</si>
  <si>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</si>
  <si>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</si>
  <si>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</si>
  <si>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</si>
  <si>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</si>
  <si>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</si>
  <si>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</si>
  <si>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</si>
  <si>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</si>
  <si>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</si>
  <si>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</si>
  <si>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</si>
  <si>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</si>
  <si>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</si>
  <si>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</si>
  <si>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</si>
  <si>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</si>
  <si>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</si>
  <si>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</si>
  <si>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</si>
  <si>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</si>
  <si>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</si>
  <si>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</si>
  <si>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</si>
  <si>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</si>
  <si>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</si>
  <si>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</si>
  <si>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</si>
  <si>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</si>
  <si>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</si>
  <si>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</si>
  <si>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</si>
  <si>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</si>
  <si>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</si>
  <si>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</si>
  <si>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</si>
  <si>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</si>
  <si>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</si>
  <si>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</si>
  <si>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</si>
  <si>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</si>
  <si>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</si>
  <si>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</si>
  <si>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</si>
  <si>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</si>
  <si>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</si>
  <si>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</si>
  <si>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</si>
  <si>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</si>
  <si>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</si>
  <si>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</si>
  <si>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</si>
  <si>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</si>
  <si>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</si>
  <si>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</si>
  <si>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</si>
  <si>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</si>
  <si>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</si>
  <si>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</si>
  <si>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</si>
  <si>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</si>
  <si>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</si>
  <si>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</si>
  <si>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</si>
  <si>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</si>
  <si>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</si>
  <si>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</si>
  <si>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</si>
  <si>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</si>
  <si>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</si>
  <si>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</si>
  <si>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</si>
  <si>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</si>
  <si>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</si>
  <si>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</si>
  <si>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</si>
  <si>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</si>
  <si>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</si>
  <si>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</si>
  <si>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</si>
  <si>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</si>
  <si>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</si>
  <si>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</si>
  <si>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</si>
  <si>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</si>
  <si>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</si>
  <si>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</si>
  <si>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</si>
  <si>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</si>
  <si>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</si>
  <si>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</si>
  <si>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</si>
  <si>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</si>
  <si>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</si>
  <si>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</si>
  <si>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</si>
  <si>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</si>
  <si>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</si>
  <si>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</si>
  <si>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</si>
  <si>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</si>
  <si>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</si>
  <si>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</si>
  <si>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</si>
  <si>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</si>
  <si>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</si>
  <si>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</si>
  <si>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</si>
  <si>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</si>
  <si>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</si>
  <si>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</si>
  <si>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</si>
  <si>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</si>
  <si>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</si>
  <si>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</si>
  <si>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</si>
  <si>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</si>
  <si>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</si>
  <si>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</si>
  <si>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</si>
  <si>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</si>
  <si>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</si>
  <si>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</si>
  <si>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</si>
  <si>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</si>
  <si>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</si>
  <si>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</si>
  <si>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</si>
  <si>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</si>
  <si>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</si>
  <si>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</si>
  <si>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</si>
  <si>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</si>
  <si>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</si>
  <si>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</si>
  <si>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</si>
  <si>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</si>
  <si>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</si>
  <si>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</si>
  <si>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</si>
  <si>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</si>
  <si>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</si>
  <si>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</si>
  <si>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</si>
  <si>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</si>
  <si>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</si>
  <si>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</si>
  <si>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</si>
  <si>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</si>
  <si>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</si>
  <si>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</si>
  <si>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</si>
  <si>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</si>
  <si>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</si>
  <si>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</si>
  <si>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</si>
  <si>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</si>
  <si>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</si>
  <si>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</si>
  <si>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</si>
  <si>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</si>
  <si>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</si>
  <si>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</si>
  <si>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</si>
  <si>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</si>
  <si>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</si>
  <si>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</si>
  <si>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</si>
  <si>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</si>
  <si>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</si>
  <si>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</si>
  <si>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</si>
  <si>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</si>
  <si>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</si>
  <si>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</si>
  <si>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</si>
  <si>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</si>
  <si>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</si>
  <si>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</si>
  <si>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</si>
  <si>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</si>
  <si>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</si>
  <si>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</si>
  <si>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</si>
  <si>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</si>
  <si>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</si>
  <si>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</si>
  <si>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</si>
  <si>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</si>
  <si>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</si>
  <si>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</si>
  <si>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</si>
  <si>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</si>
  <si>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</si>
  <si>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</si>
  <si>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</si>
  <si>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</si>
  <si>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</si>
  <si>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</si>
  <si>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</si>
  <si>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</si>
  <si>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</si>
  <si>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</si>
  <si>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</si>
  <si>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</si>
  <si>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</si>
  <si>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</si>
  <si>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</si>
  <si>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</si>
  <si>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</si>
  <si>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</si>
  <si>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</si>
  <si>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</si>
  <si>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</si>
  <si>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</si>
  <si>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</si>
  <si>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</si>
  <si>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</si>
  <si>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</si>
  <si>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</si>
  <si>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</si>
  <si>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</si>
  <si>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</si>
  <si>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</si>
  <si>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</si>
  <si>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</si>
  <si>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</si>
  <si>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</si>
  <si>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</si>
  <si>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</si>
  <si>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</si>
  <si>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</si>
  <si>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</si>
  <si>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</si>
  <si>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</si>
  <si>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</si>
  <si>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</si>
  <si>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</si>
  <si>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</si>
  <si>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</si>
  <si>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</si>
  <si>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</si>
  <si>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</si>
  <si>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</si>
  <si>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</si>
  <si>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</si>
  <si>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</si>
  <si>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</si>
  <si>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</si>
  <si>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</si>
  <si>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</si>
  <si>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</si>
  <si>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</si>
  <si>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</si>
  <si>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</si>
  <si>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</si>
  <si>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</si>
  <si>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</si>
  <si>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</si>
  <si>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</si>
  <si>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</si>
  <si>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</si>
  <si>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</si>
  <si>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</si>
  <si>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</si>
  <si>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</si>
  <si>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</si>
  <si>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</si>
  <si>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</si>
  <si>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</si>
  <si>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</si>
  <si>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</si>
  <si>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</si>
  <si>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</si>
  <si>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</si>
  <si>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</si>
  <si>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</si>
  <si>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</si>
  <si>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</si>
  <si>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</si>
  <si>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</si>
  <si>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</si>
  <si>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</si>
  <si>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</si>
  <si>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</si>
  <si>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</si>
  <si>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</si>
  <si>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</si>
  <si>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</si>
  <si>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</si>
  <si>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</si>
  <si>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</si>
  <si>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</si>
  <si>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</si>
  <si>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</si>
  <si>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</si>
  <si>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</si>
  <si>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</si>
  <si>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</si>
  <si>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</si>
  <si>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</si>
  <si>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</si>
  <si>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</si>
  <si>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</si>
  <si>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</si>
  <si>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</si>
  <si>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</si>
  <si>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</si>
  <si>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</si>
  <si>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</si>
  <si>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</si>
  <si>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</si>
  <si>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</si>
  <si>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</si>
  <si>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</si>
  <si>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</si>
  <si>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</si>
  <si>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</si>
  <si>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</si>
  <si>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</si>
  <si>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</si>
  <si>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</si>
  <si>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</si>
  <si>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</si>
  <si>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</si>
  <si>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</si>
  <si>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</si>
  <si>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</si>
  <si>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</si>
  <si>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</si>
  <si>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</si>
  <si>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</si>
  <si>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</si>
  <si>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</si>
  <si>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</si>
  <si>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</si>
  <si>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</si>
  <si>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</si>
  <si>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</si>
  <si>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</si>
  <si>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</si>
  <si>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</si>
  <si>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</si>
  <si>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</si>
  <si>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</si>
  <si>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</si>
  <si>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</si>
  <si>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</si>
  <si>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</si>
  <si>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</si>
  <si>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</si>
  <si>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</si>
  <si>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</si>
  <si>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</si>
  <si>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</si>
  <si>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</si>
  <si>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</si>
  <si>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</si>
  <si>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</si>
  <si>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</si>
  <si>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</si>
  <si>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</si>
  <si>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</si>
  <si>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</si>
  <si>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</si>
  <si>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</si>
  <si>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</si>
  <si>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</si>
  <si>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</si>
  <si>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</si>
  <si>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</si>
  <si>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</si>
  <si>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</si>
  <si>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</si>
  <si>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</si>
  <si>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</si>
  <si>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</si>
  <si>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</si>
  <si>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</si>
  <si>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</si>
  <si>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</si>
  <si>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</si>
  <si>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</si>
  <si>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</si>
  <si>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</si>
  <si>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</si>
  <si>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</si>
  <si>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</si>
  <si>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</si>
  <si>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</si>
  <si>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</si>
  <si>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</si>
  <si>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</si>
  <si>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</si>
  <si>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</si>
  <si>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</si>
  <si>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</si>
  <si>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</si>
  <si>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</si>
  <si>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</si>
  <si>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</si>
  <si>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</si>
  <si>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</si>
  <si>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</si>
  <si>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</si>
  <si>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</si>
  <si>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</si>
  <si>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</si>
  <si>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</si>
  <si>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</si>
  <si>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</si>
  <si>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</si>
  <si>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</si>
  <si>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</si>
  <si>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</si>
  <si>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</si>
  <si>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</si>
  <si>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</si>
  <si>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</si>
  <si>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</si>
  <si>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</si>
  <si>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</si>
  <si>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</si>
  <si>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</si>
  <si>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</si>
  <si>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</si>
  <si>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</si>
  <si>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</si>
  <si>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</si>
  <si>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</si>
  <si>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</si>
  <si>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</si>
  <si>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</si>
  <si>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</si>
  <si>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</si>
  <si>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</si>
  <si>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</si>
  <si>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</si>
  <si>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</si>
  <si>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</si>
  <si>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</si>
  <si>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</si>
  <si>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</si>
  <si>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</si>
  <si>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</si>
  <si>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</si>
  <si>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</si>
  <si>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</si>
  <si>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</si>
  <si>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</si>
  <si>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</si>
  <si>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</si>
  <si>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</si>
  <si>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</si>
  <si>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</si>
  <si>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</si>
  <si>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</si>
  <si>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</si>
  <si>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</si>
  <si>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</si>
  <si>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</si>
  <si>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</si>
  <si>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</si>
  <si>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</si>
  <si>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</si>
  <si>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</si>
  <si>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</si>
  <si>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</si>
  <si>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</si>
  <si>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</si>
  <si>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</si>
  <si>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</si>
  <si>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</si>
  <si>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</si>
  <si>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</si>
  <si>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</si>
  <si>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</si>
  <si>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</si>
  <si>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</si>
  <si>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</si>
  <si>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</si>
  <si>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</si>
  <si>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</si>
  <si>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</si>
  <si>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</si>
  <si>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</si>
  <si>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</si>
  <si>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</si>
  <si>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</si>
  <si>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</si>
  <si>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</si>
  <si>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</si>
  <si>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</si>
  <si>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</si>
  <si>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</si>
  <si>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</si>
  <si>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</si>
  <si>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</si>
  <si>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</si>
  <si>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</si>
  <si>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</si>
  <si>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</si>
  <si>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</si>
  <si>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</si>
  <si>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</si>
  <si>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</si>
  <si>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</si>
  <si>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</si>
  <si>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</si>
  <si>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</si>
  <si>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</si>
  <si>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</si>
  <si>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</si>
  <si>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</si>
  <si>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</si>
  <si>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</si>
  <si>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</si>
  <si>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</si>
  <si>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</si>
  <si>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</si>
  <si>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</si>
  <si>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</si>
  <si>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</si>
  <si>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</si>
  <si>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</si>
  <si>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</si>
  <si>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</si>
  <si>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</si>
  <si>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</si>
  <si>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</si>
  <si>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</si>
  <si>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</si>
  <si>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</si>
  <si>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</si>
  <si>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</si>
  <si>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</si>
  <si>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</si>
  <si>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</si>
  <si>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</si>
  <si>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</si>
  <si>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</si>
  <si>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</si>
  <si>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</si>
  <si>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</si>
  <si>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</si>
  <si>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</si>
  <si>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</si>
  <si>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</si>
  <si>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</si>
  <si>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</si>
  <si>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</si>
  <si>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</si>
  <si>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</si>
  <si>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</si>
  <si>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</si>
  <si>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</si>
  <si>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</si>
  <si>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</si>
  <si>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</si>
  <si>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</si>
  <si>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</si>
  <si>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</si>
  <si>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</si>
  <si>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</si>
  <si>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</si>
  <si>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</si>
  <si>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</si>
  <si>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</si>
  <si>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</si>
  <si>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</si>
  <si>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</si>
  <si>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</si>
  <si>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</si>
  <si>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</si>
  <si>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</si>
  <si>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</si>
  <si>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</si>
  <si>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</si>
  <si>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</si>
  <si>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</si>
  <si>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</si>
  <si>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</si>
  <si>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</si>
  <si>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</si>
  <si>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</si>
  <si>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</si>
  <si>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</si>
  <si>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</si>
  <si>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</si>
  <si>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</si>
  <si>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</si>
  <si>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</si>
  <si>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</si>
  <si>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</si>
  <si>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</si>
  <si>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</si>
  <si>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</si>
  <si>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</si>
  <si>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</si>
  <si>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</si>
  <si>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</si>
  <si>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</si>
  <si>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</si>
  <si>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</si>
  <si>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</si>
  <si>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</si>
  <si>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</si>
  <si>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</si>
  <si>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</si>
  <si>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</si>
  <si>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</si>
  <si>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</si>
  <si>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</si>
  <si>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</si>
  <si>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</si>
  <si>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</si>
  <si>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</si>
  <si>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</si>
  <si>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</si>
  <si>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</si>
  <si>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</si>
  <si>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</si>
  <si>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</si>
  <si>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</si>
  <si>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</si>
  <si>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</si>
  <si>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</si>
  <si>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</si>
  <si>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</si>
  <si>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</si>
  <si>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</si>
  <si>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</si>
  <si>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</si>
  <si>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</si>
  <si>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</si>
  <si>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</si>
  <si>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</si>
  <si>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</si>
  <si>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</si>
  <si>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</si>
  <si>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</si>
  <si>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</si>
  <si>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</si>
  <si>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</si>
  <si>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</si>
  <si>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</si>
  <si>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</si>
  <si>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</si>
  <si>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</si>
  <si>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</si>
  <si>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</si>
  <si>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</si>
  <si>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</si>
  <si>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</si>
  <si>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</si>
  <si>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</si>
  <si>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</si>
  <si>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</si>
  <si>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</si>
  <si>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</si>
  <si>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</si>
  <si>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</si>
  <si>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</si>
  <si>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</si>
  <si>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</si>
  <si>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</si>
  <si>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</si>
  <si>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</si>
  <si>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</si>
  <si>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</si>
  <si>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</si>
  <si>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</si>
  <si>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</si>
  <si>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</si>
  <si>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</si>
  <si>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</si>
  <si>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</si>
  <si>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</si>
  <si>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</si>
  <si>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</si>
  <si>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</si>
  <si>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</si>
  <si>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</si>
  <si>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</si>
  <si>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</si>
  <si>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</si>
  <si>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</si>
  <si>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</si>
  <si>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</si>
  <si>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</si>
  <si>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</si>
  <si>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</si>
  <si>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</si>
  <si>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</si>
  <si>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</si>
  <si>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</si>
  <si>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</si>
  <si>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</si>
  <si>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</si>
  <si>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</si>
  <si>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</si>
  <si>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</si>
  <si>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</si>
  <si>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</si>
  <si>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</si>
  <si>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</si>
  <si>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</si>
  <si>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</si>
  <si>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</si>
  <si>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</si>
  <si>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</si>
  <si>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</si>
  <si>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</si>
  <si>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</si>
  <si>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</si>
  <si>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</si>
  <si>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</si>
  <si>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</si>
  <si>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</si>
  <si>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</si>
  <si>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</si>
  <si>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</si>
  <si>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</si>
  <si>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</si>
  <si>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</si>
  <si>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</si>
  <si>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</si>
  <si>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</si>
  <si>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</si>
  <si>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</si>
  <si>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</si>
  <si>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</si>
  <si>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</si>
  <si>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</si>
  <si>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</si>
  <si>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</si>
  <si>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</si>
  <si>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</si>
  <si>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</si>
  <si>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</si>
  <si>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</si>
  <si>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</si>
  <si>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</si>
  <si>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</si>
  <si>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</si>
  <si>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</si>
  <si>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</si>
  <si>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</si>
  <si>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</si>
  <si>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</si>
  <si>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</si>
  <si>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</si>
  <si>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</si>
  <si>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</si>
  <si>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</si>
  <si>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</si>
  <si>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</si>
  <si>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</si>
  <si>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</si>
  <si>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</si>
  <si>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</si>
  <si>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</si>
  <si>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</si>
  <si>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</si>
  <si>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</si>
  <si>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</si>
  <si>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</si>
  <si>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</si>
  <si>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</si>
  <si>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</si>
  <si>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</si>
  <si>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</si>
  <si>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</si>
  <si>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</si>
  <si>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</si>
  <si>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</si>
  <si>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</si>
  <si>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</si>
  <si>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</si>
  <si>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</si>
  <si>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</si>
  <si>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</si>
  <si>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</si>
  <si>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</si>
  <si>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</si>
  <si>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</si>
  <si>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</si>
  <si>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</si>
  <si>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</si>
  <si>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</si>
  <si>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</si>
  <si>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</si>
  <si>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</si>
  <si>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</si>
  <si>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</si>
  <si>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</si>
  <si>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</si>
  <si>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</si>
  <si>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</si>
  <si>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</si>
  <si>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</si>
  <si>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</si>
  <si>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</si>
  <si>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</si>
  <si>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</si>
  <si>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</si>
  <si>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</si>
  <si>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</si>
  <si>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</si>
  <si>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</si>
  <si>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</si>
  <si>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</si>
  <si>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</si>
  <si>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</si>
  <si>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</si>
  <si>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</si>
  <si>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</si>
  <si>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</si>
  <si>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</si>
  <si>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</si>
  <si>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</si>
  <si>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</si>
  <si>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</si>
  <si>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</si>
  <si>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</si>
  <si>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</si>
  <si>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</si>
  <si>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</si>
  <si>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</si>
  <si>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</si>
  <si>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</si>
  <si>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</si>
  <si>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</si>
  <si>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</si>
  <si>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</si>
  <si>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</si>
  <si>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</si>
  <si>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</si>
  <si>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</si>
  <si>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</si>
  <si>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</si>
  <si>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</si>
  <si>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</si>
  <si>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</si>
  <si>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</si>
  <si>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</si>
  <si>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</si>
  <si>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</si>
  <si>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</si>
  <si>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</si>
  <si>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</si>
  <si>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</si>
  <si>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</si>
  <si>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</si>
  <si>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</si>
  <si>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</si>
  <si>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</si>
  <si>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</si>
  <si>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</si>
  <si>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</si>
  <si>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</si>
  <si>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</si>
  <si>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</si>
  <si>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</si>
  <si>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</si>
  <si>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</si>
  <si>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</si>
  <si>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</si>
  <si>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</si>
  <si>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</si>
  <si>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</si>
  <si>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</si>
  <si>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</si>
  <si>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</si>
  <si>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</si>
  <si>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</si>
  <si>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</si>
  <si>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</si>
  <si>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</si>
  <si>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</si>
  <si>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</si>
  <si>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</si>
  <si>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</si>
  <si>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</si>
  <si>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</si>
  <si>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</si>
  <si>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</si>
  <si>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</si>
  <si>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</si>
  <si>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</si>
  <si>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</si>
  <si>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</si>
  <si>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</si>
  <si>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</si>
  <si>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</si>
  <si>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</si>
  <si>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</si>
  <si>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</si>
  <si>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</si>
  <si>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</si>
  <si>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</si>
  <si>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</si>
  <si>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</si>
  <si>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</si>
  <si>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</si>
  <si>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</si>
  <si>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</si>
  <si>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</si>
  <si>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</si>
  <si>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</si>
  <si>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</si>
  <si>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</si>
  <si>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</si>
  <si>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</si>
  <si>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</si>
  <si>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</si>
  <si>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</si>
  <si>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</si>
  <si>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</si>
  <si>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</si>
  <si>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</si>
  <si>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</si>
  <si>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</si>
  <si>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</si>
  <si>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</si>
  <si>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</si>
  <si>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</si>
  <si>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</si>
  <si>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</si>
  <si>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</si>
  <si>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</si>
  <si>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</si>
  <si>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</si>
  <si>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</si>
  <si>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</si>
  <si>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</si>
  <si>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</si>
  <si>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</si>
  <si>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</si>
  <si>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</si>
  <si>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</si>
  <si>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</si>
  <si>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</si>
  <si>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</si>
  <si>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</si>
  <si>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</si>
  <si>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</si>
  <si>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</si>
  <si>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</si>
  <si>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</si>
  <si>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</si>
  <si>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</si>
  <si>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</si>
  <si>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</si>
  <si>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</si>
  <si>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</si>
  <si>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</si>
  <si>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</si>
  <si>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</si>
  <si>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</si>
  <si>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</si>
  <si>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</si>
  <si>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</si>
  <si>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</si>
  <si>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</si>
  <si>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</si>
  <si>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</si>
  <si>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</si>
  <si>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</si>
  <si>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</si>
  <si>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</si>
  <si>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</si>
  <si>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</si>
  <si>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</si>
  <si>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</si>
  <si>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</si>
  <si>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</si>
  <si>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</si>
  <si>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</si>
  <si>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</si>
  <si>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</si>
  <si>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</si>
  <si>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</si>
  <si>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</si>
  <si>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</si>
  <si>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</si>
  <si>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</si>
  <si>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</si>
  <si>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</si>
  <si>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</si>
  <si>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</si>
  <si>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</si>
  <si>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</si>
  <si>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</si>
  <si>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</si>
  <si>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</si>
  <si>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</si>
  <si>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</si>
  <si>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</si>
  <si>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</si>
  <si>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</si>
  <si>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</si>
  <si>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</si>
  <si>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</si>
  <si>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</si>
  <si>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</si>
  <si>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</si>
  <si>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</si>
  <si>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</si>
  <si>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</si>
  <si>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</si>
  <si>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</si>
  <si>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</si>
  <si>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</si>
  <si>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</si>
  <si>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</si>
  <si>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</si>
  <si>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</si>
  <si>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</si>
  <si>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</si>
  <si>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</si>
  <si>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</si>
  <si>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</si>
  <si>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</si>
  <si>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</si>
  <si>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</si>
  <si>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</si>
  <si>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</si>
  <si>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</si>
  <si>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</si>
  <si>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</si>
  <si>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</si>
  <si>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</si>
  <si>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</si>
  <si>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</si>
  <si>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</si>
  <si>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</si>
  <si>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</si>
  <si>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</si>
  <si>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</si>
  <si>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</si>
  <si>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</si>
  <si>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</si>
  <si>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</si>
  <si>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</si>
  <si>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</si>
  <si>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</si>
  <si>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</si>
  <si>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</si>
  <si>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</si>
  <si>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</si>
  <si>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</si>
  <si>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</si>
  <si>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</si>
  <si>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</si>
  <si>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</si>
  <si>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</si>
  <si>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</si>
  <si>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</si>
  <si>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</si>
  <si>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</si>
  <si>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</si>
  <si>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</si>
  <si>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</si>
  <si>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</si>
  <si>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</si>
  <si>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</si>
  <si>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</si>
  <si>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</si>
  <si>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</si>
  <si>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</si>
  <si>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</si>
  <si>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</si>
  <si>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</si>
  <si>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</si>
  <si>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</si>
  <si>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</si>
  <si>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</si>
  <si>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</si>
  <si>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</si>
  <si>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</si>
  <si>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</si>
  <si>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</si>
  <si>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</si>
  <si>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</si>
  <si>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</si>
  <si>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</si>
  <si>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</si>
  <si>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</si>
  <si>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</si>
  <si>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</si>
  <si>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</si>
  <si>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</si>
  <si>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</si>
  <si>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</si>
  <si>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</si>
  <si>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</si>
  <si>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</si>
  <si>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</si>
  <si>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</si>
  <si>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</si>
  <si>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</si>
  <si>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</si>
  <si>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</si>
  <si>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</si>
  <si>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</si>
  <si>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</si>
  <si>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</si>
  <si>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</si>
  <si>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</si>
  <si>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</si>
  <si>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</si>
  <si>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</si>
  <si>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</si>
  <si>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</si>
  <si>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</si>
  <si>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</si>
  <si>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</si>
  <si>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</si>
  <si>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</si>
  <si>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</si>
  <si>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</si>
  <si>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</si>
  <si>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</si>
  <si>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</si>
  <si>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</si>
  <si>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</si>
  <si>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</si>
  <si>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</si>
  <si>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</si>
  <si>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</si>
  <si>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</si>
  <si>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</si>
  <si>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</si>
  <si>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</si>
  <si>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</si>
  <si>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</si>
  <si>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</si>
  <si>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</si>
  <si>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</si>
  <si>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</si>
  <si>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</si>
  <si>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</si>
  <si>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</si>
  <si>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</si>
  <si>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</si>
  <si>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</si>
  <si>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</si>
  <si>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</si>
  <si>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</si>
  <si>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</si>
  <si>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</si>
  <si>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</si>
  <si>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</si>
  <si>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</si>
  <si>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</si>
  <si>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</si>
  <si>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</si>
  <si>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</si>
  <si>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</si>
  <si>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</si>
  <si>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</si>
  <si>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</si>
  <si>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</si>
  <si>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</si>
  <si>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</si>
  <si>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</si>
  <si>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</si>
  <si>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</si>
  <si>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</si>
  <si>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</si>
  <si>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</si>
  <si>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</si>
  <si>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</si>
  <si>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</si>
  <si>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</si>
  <si>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</si>
  <si>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</si>
  <si>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</si>
  <si>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</si>
  <si>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</si>
  <si>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</si>
  <si>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</si>
  <si>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</si>
  <si>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</si>
  <si>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</si>
  <si>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</si>
  <si>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</si>
  <si>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</si>
  <si>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</si>
  <si>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</si>
  <si>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</si>
  <si>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</si>
  <si>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</si>
  <si>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</si>
  <si>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</si>
  <si>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</si>
  <si>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</si>
  <si>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</si>
  <si>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</si>
  <si>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</si>
  <si>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</si>
  <si>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</si>
  <si>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</si>
  <si>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</si>
  <si>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</si>
  <si>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</si>
  <si>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</si>
  <si>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</si>
  <si>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</si>
  <si>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</si>
  <si>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</si>
  <si>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</si>
  <si>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</si>
  <si>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</si>
  <si>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</si>
  <si>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</si>
  <si>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</si>
  <si>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</si>
  <si>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</si>
  <si>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</si>
  <si>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</si>
  <si>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</si>
  <si>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</si>
  <si>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</si>
  <si>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</si>
  <si>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</si>
  <si>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</si>
  <si>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</si>
  <si>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</si>
  <si>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</si>
  <si>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</si>
  <si>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</si>
  <si>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</si>
  <si>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</si>
  <si>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</si>
  <si>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</si>
  <si>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</si>
  <si>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</si>
  <si>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</si>
  <si>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</si>
  <si>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</si>
  <si>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</si>
  <si>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</si>
  <si>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</si>
  <si>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</si>
  <si>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</si>
  <si>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</si>
  <si>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</si>
  <si>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</si>
  <si>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</si>
  <si>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</si>
  <si>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</si>
  <si>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</si>
  <si>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</si>
  <si>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</si>
  <si>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</si>
  <si>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</si>
  <si>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</si>
  <si>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</si>
  <si>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</si>
  <si>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</si>
  <si>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</si>
  <si>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</si>
  <si>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</si>
  <si>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</si>
  <si>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</si>
  <si>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</si>
  <si>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</si>
  <si>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</si>
  <si>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</si>
  <si>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</si>
  <si>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</si>
  <si>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</si>
  <si>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</si>
  <si>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</si>
  <si>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</si>
  <si>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</si>
  <si>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</si>
  <si>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</si>
  <si>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</si>
  <si>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</si>
  <si>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</si>
  <si>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</si>
  <si>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</si>
  <si>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</si>
  <si>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</si>
  <si>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</si>
  <si>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</si>
  <si>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</si>
  <si>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</si>
  <si>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</si>
  <si>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</si>
  <si>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</si>
  <si>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</si>
  <si>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</si>
  <si>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</si>
  <si>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</si>
  <si>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</si>
  <si>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</si>
  <si>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</si>
  <si>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</si>
  <si>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</si>
  <si>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</si>
  <si>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</si>
  <si>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</si>
  <si>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</si>
  <si>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</si>
  <si>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</si>
  <si>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</si>
  <si>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</si>
  <si>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</si>
  <si>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</si>
  <si>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</si>
  <si>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</si>
  <si>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</si>
  <si>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</si>
  <si>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</si>
  <si>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</si>
  <si>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</si>
  <si>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</si>
  <si>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</si>
  <si>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</si>
  <si>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</si>
  <si>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</si>
  <si>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</si>
  <si>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</si>
  <si>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</si>
  <si>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</si>
  <si>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</si>
  <si>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</si>
  <si>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</si>
  <si>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</si>
  <si>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</si>
  <si>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</si>
  <si>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</si>
  <si>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</si>
  <si>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</si>
  <si>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</si>
  <si>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</si>
  <si>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</si>
  <si>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</si>
  <si>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</si>
  <si>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</si>
  <si>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</si>
  <si>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</si>
  <si>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</si>
  <si>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</si>
  <si>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</si>
  <si>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</si>
  <si>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</si>
  <si>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</si>
  <si>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</si>
  <si>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</si>
  <si>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</si>
  <si>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</si>
  <si>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</si>
  <si>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</si>
  <si>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</si>
  <si>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</si>
  <si>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</si>
  <si>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</si>
  <si>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</si>
  <si>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</si>
  <si>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</si>
  <si>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</si>
  <si>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</si>
  <si>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</si>
  <si>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</si>
  <si>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</si>
  <si>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</si>
  <si>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</si>
  <si>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</si>
  <si>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</si>
  <si>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</si>
  <si>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</si>
  <si>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</si>
  <si>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</si>
  <si>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</si>
  <si>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</si>
  <si>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</si>
  <si>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</si>
  <si>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</si>
  <si>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</si>
  <si>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</si>
  <si>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</si>
  <si>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</si>
  <si>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</si>
  <si>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</si>
  <si>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</si>
  <si>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</si>
  <si>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</si>
  <si>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</si>
  <si>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</si>
  <si>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</si>
  <si>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</si>
  <si>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</si>
  <si>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</si>
  <si>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</si>
  <si>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</si>
  <si>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</si>
  <si>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</si>
  <si>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</si>
  <si>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</si>
  <si>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</si>
  <si>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</si>
  <si>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</si>
  <si>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</si>
  <si>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</si>
  <si>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</si>
  <si>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</si>
  <si>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</si>
  <si>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</si>
  <si>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</si>
  <si>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</si>
  <si>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</si>
  <si>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</si>
  <si>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</si>
  <si>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</si>
  <si>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</si>
  <si>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</si>
  <si>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</si>
  <si>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</si>
  <si>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</si>
  <si>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</si>
  <si>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</si>
  <si>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</si>
  <si>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</si>
  <si>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</si>
  <si>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</si>
  <si>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</si>
  <si>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</si>
  <si>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</si>
  <si>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</si>
  <si>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</si>
  <si>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</si>
  <si>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</si>
  <si>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</si>
  <si>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</si>
  <si>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</si>
  <si>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</si>
  <si>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</si>
  <si>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</si>
  <si>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</si>
  <si>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</si>
  <si>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</si>
  <si>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</si>
  <si>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</si>
  <si>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</si>
  <si>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</si>
  <si>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</si>
  <si>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</si>
  <si>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</si>
  <si>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</si>
  <si>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</si>
  <si>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</si>
  <si>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</si>
  <si>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</si>
  <si>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</si>
  <si>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</si>
  <si>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</si>
  <si>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</si>
  <si>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</si>
  <si>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</si>
  <si>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</si>
  <si>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</si>
  <si>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</si>
  <si>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</si>
  <si>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</si>
  <si>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</si>
  <si>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</si>
  <si>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</si>
  <si>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</si>
  <si>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</si>
  <si>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</si>
  <si>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</si>
  <si>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</si>
  <si>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</si>
  <si>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</si>
  <si>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</si>
  <si>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</si>
  <si>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</si>
  <si>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</si>
  <si>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</si>
  <si>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</si>
  <si>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</si>
  <si>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</si>
  <si>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</si>
  <si>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</si>
  <si>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</si>
  <si>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</si>
  <si>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</si>
  <si>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</si>
  <si>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</si>
  <si>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</si>
  <si>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</si>
  <si>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</si>
  <si>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</si>
  <si>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</si>
  <si>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</si>
  <si>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</si>
  <si>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</si>
  <si>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</si>
  <si>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</si>
  <si>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</si>
  <si>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</si>
  <si>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</si>
  <si>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</si>
  <si>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</si>
  <si>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</si>
  <si>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</si>
  <si>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</si>
  <si>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</si>
  <si>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</si>
  <si>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</si>
  <si>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</si>
  <si>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</si>
  <si>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</si>
  <si>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</si>
  <si>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</si>
  <si>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</si>
  <si>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</si>
  <si>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</si>
  <si>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</si>
  <si>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</si>
  <si>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</si>
  <si>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</si>
  <si>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</si>
  <si>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</si>
  <si>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</si>
  <si>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</si>
  <si>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</si>
  <si>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</si>
  <si>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</si>
  <si>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</si>
  <si>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</si>
  <si>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</si>
  <si>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</si>
  <si>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</si>
  <si>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</si>
  <si>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</si>
  <si>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</si>
  <si>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</si>
  <si>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</si>
  <si>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</si>
  <si>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</si>
  <si>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</si>
  <si>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</si>
  <si>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</si>
  <si>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</si>
  <si>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</si>
  <si>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</si>
  <si>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</si>
  <si>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</si>
  <si>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</si>
  <si>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</si>
  <si>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</si>
  <si>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</si>
  <si>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</si>
  <si>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</si>
  <si>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</si>
  <si>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</si>
  <si>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</si>
  <si>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</si>
  <si>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</si>
  <si>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</si>
  <si>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</si>
  <si>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</si>
  <si>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</si>
  <si>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</si>
  <si>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</si>
  <si>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</si>
  <si>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</si>
  <si>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</si>
  <si>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</si>
  <si>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</si>
  <si>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</si>
  <si>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</si>
  <si>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</si>
  <si>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</si>
  <si>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</si>
  <si>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</si>
  <si>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</si>
  <si>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</si>
  <si>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</si>
  <si>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</si>
  <si>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</si>
  <si>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</si>
  <si>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</si>
  <si>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</si>
  <si>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</si>
  <si>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</si>
  <si>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</si>
  <si>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</si>
  <si>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</si>
  <si>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</si>
  <si>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</si>
  <si>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</si>
  <si>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</si>
  <si>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</si>
  <si>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</si>
  <si>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</si>
  <si>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</si>
  <si>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</si>
  <si>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</si>
  <si>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</si>
  <si>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</si>
  <si>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</si>
  <si>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</si>
  <si>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</si>
  <si>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</si>
  <si>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</si>
  <si>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</si>
  <si>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</si>
  <si>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</si>
  <si>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</si>
  <si>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</si>
  <si>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</si>
  <si>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</si>
  <si>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</si>
  <si>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</si>
  <si>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</si>
  <si>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</si>
  <si>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</si>
  <si>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</si>
  <si>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</si>
  <si>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</si>
  <si>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</si>
  <si>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</si>
  <si>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</si>
  <si>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</si>
  <si>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</si>
  <si>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</si>
  <si>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</si>
  <si>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</si>
  <si>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</si>
  <si>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</si>
  <si>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</si>
  <si>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</si>
  <si>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</si>
  <si>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</si>
  <si>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</si>
  <si>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</si>
  <si>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</si>
  <si>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</si>
  <si>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</si>
  <si>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</si>
  <si>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</si>
  <si>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</si>
  <si>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</si>
  <si>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</si>
  <si>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</si>
  <si>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</si>
  <si>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</si>
  <si>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</si>
  <si>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</si>
  <si>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</si>
  <si>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</si>
  <si>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</si>
  <si>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</si>
  <si>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</si>
  <si>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</si>
  <si>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</si>
  <si>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</si>
  <si>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</si>
  <si>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</si>
  <si>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</si>
  <si>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</si>
  <si>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</si>
  <si>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</si>
  <si>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</si>
  <si>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</si>
  <si>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</si>
  <si>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</si>
  <si>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</si>
  <si>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</si>
  <si>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</si>
  <si>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</si>
  <si>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</si>
  <si>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</si>
  <si>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</si>
  <si>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</si>
  <si>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</si>
  <si>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</si>
  <si>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</si>
  <si>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</si>
  <si>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</si>
  <si>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</si>
  <si>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</si>
  <si>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</si>
  <si>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</si>
  <si>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</si>
  <si>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</si>
  <si>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</si>
  <si>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</si>
  <si>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</si>
  <si>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</si>
  <si>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</si>
  <si>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</si>
  <si>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</si>
  <si>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</si>
  <si>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</si>
  <si>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</si>
  <si>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</si>
  <si>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</si>
  <si>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</si>
  <si>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</si>
  <si>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</si>
  <si>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</si>
  <si>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</si>
  <si>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</si>
  <si>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</si>
  <si>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</si>
  <si>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</si>
  <si>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</si>
  <si>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</si>
  <si>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</si>
  <si>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</si>
  <si>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</si>
  <si>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</si>
  <si>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</si>
  <si>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</si>
  <si>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</si>
  <si>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</si>
  <si>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</si>
  <si>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</si>
  <si>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</si>
  <si>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</si>
  <si>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</si>
  <si>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</si>
  <si>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</si>
  <si>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</si>
  <si>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</si>
  <si>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</si>
  <si>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</si>
  <si>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</si>
  <si>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</si>
  <si>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</si>
  <si>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</si>
  <si>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</si>
  <si>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</si>
  <si>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</si>
  <si>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</si>
  <si>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</si>
  <si>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</si>
  <si>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</si>
  <si>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</si>
  <si>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</si>
  <si>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</si>
  <si>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</si>
  <si>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</si>
  <si>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</si>
  <si>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</si>
  <si>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</si>
  <si>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</si>
  <si>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</si>
  <si>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</si>
  <si>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</si>
  <si>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</si>
  <si>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</si>
  <si>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</si>
  <si>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</si>
  <si>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</si>
  <si>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</si>
  <si>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</si>
  <si>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</si>
  <si>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</si>
  <si>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</si>
  <si>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</si>
  <si>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</si>
  <si>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</si>
  <si>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</si>
  <si>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</si>
  <si>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</si>
  <si>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</si>
  <si>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</si>
  <si>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</si>
  <si>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</si>
  <si>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</si>
  <si>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</si>
  <si>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</si>
  <si>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</si>
  <si>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</si>
  <si>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</si>
  <si>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</si>
  <si>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</si>
  <si>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</si>
  <si>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</si>
  <si>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</si>
  <si>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</si>
  <si>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</si>
  <si>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</si>
  <si>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</si>
  <si>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</si>
  <si>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</si>
  <si>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</si>
  <si>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</si>
  <si>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</si>
  <si>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</si>
  <si>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</si>
  <si>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</si>
  <si>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</si>
  <si>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</si>
  <si>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</si>
  <si>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</si>
  <si>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</si>
  <si>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</si>
  <si>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</si>
  <si>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</si>
  <si>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</si>
  <si>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</si>
  <si>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</si>
  <si>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</si>
  <si>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</si>
  <si>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</si>
  <si>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</si>
  <si>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</si>
  <si>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</si>
  <si>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</si>
  <si>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</si>
  <si>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</si>
  <si>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</si>
  <si>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</si>
  <si>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</si>
  <si>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</si>
  <si>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</si>
  <si>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</si>
  <si>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</si>
  <si>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</si>
  <si>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</si>
  <si>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</si>
  <si>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</si>
  <si>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</si>
  <si>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</si>
  <si>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</si>
  <si>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</si>
  <si>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</si>
  <si>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</si>
  <si>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</si>
  <si>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</si>
  <si>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</si>
  <si>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</si>
  <si>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</si>
  <si>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</si>
  <si>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</si>
  <si>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</si>
  <si>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</si>
  <si>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</si>
  <si>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</si>
  <si>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</si>
  <si>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</si>
  <si>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</si>
  <si>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</si>
  <si>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</si>
  <si>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</si>
  <si>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</si>
  <si>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</si>
  <si>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</si>
  <si>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</si>
  <si>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</si>
  <si>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</si>
  <si>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</si>
  <si>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</si>
  <si>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</si>
  <si>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</si>
  <si>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</si>
  <si>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</si>
  <si>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</si>
  <si>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</si>
  <si>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</si>
  <si>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</si>
  <si>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</si>
  <si>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</si>
  <si>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</si>
  <si>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</si>
  <si>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</si>
  <si>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</si>
  <si>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</si>
  <si>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</si>
  <si>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</si>
  <si>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</si>
  <si>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</si>
  <si>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</si>
  <si>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</si>
  <si>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</si>
  <si>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</si>
  <si>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</si>
  <si>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</si>
  <si>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</si>
  <si>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</si>
  <si>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</si>
  <si>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</si>
  <si>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</si>
  <si>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</si>
  <si>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</si>
  <si>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</si>
  <si>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</si>
  <si>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</si>
  <si>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</si>
  <si>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</si>
  <si>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</si>
  <si>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</si>
  <si>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</si>
  <si>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</si>
  <si>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</si>
  <si>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</si>
  <si>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</si>
  <si>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</si>
  <si>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</si>
  <si>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</si>
  <si>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</si>
  <si>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</si>
  <si>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</si>
  <si>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</si>
  <si>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</si>
  <si>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</si>
  <si>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</si>
  <si>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</si>
  <si>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</si>
  <si>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</si>
  <si>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</si>
  <si>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</si>
  <si>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</si>
  <si>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</si>
  <si>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</si>
  <si>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</si>
  <si>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</si>
  <si>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</si>
  <si>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</si>
  <si>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</si>
  <si>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</si>
  <si>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</si>
  <si>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</si>
  <si>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</si>
  <si>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</si>
  <si>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</si>
  <si>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</si>
  <si>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</si>
  <si>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</si>
  <si>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</si>
  <si>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</si>
  <si>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</si>
  <si>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</si>
  <si>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</si>
  <si>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</si>
  <si>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</si>
  <si>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</si>
  <si>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</si>
  <si>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</si>
  <si>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</si>
  <si>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</si>
  <si>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</si>
  <si>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</si>
  <si>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</si>
  <si>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</si>
  <si>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</si>
  <si>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</si>
  <si>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</si>
  <si>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</si>
  <si>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</si>
  <si>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</si>
  <si>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</si>
  <si>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</si>
  <si>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</si>
  <si>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</si>
  <si>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</si>
  <si>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</si>
  <si>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</si>
  <si>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</si>
  <si>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</si>
  <si>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</si>
  <si>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</si>
  <si>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</si>
  <si>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</si>
  <si>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</si>
  <si>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</si>
  <si>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</si>
  <si>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</si>
  <si>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</si>
  <si>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</si>
  <si>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</si>
  <si>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</si>
  <si>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</si>
  <si>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</si>
  <si>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</si>
  <si>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</si>
  <si>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</si>
  <si>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</si>
  <si>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</si>
  <si>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</si>
  <si>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</si>
  <si>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</si>
  <si>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</si>
  <si>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</si>
  <si>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</si>
  <si>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</si>
  <si>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</si>
  <si>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</si>
  <si>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</si>
  <si>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</si>
  <si>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</si>
  <si>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</si>
  <si>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</si>
  <si>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</si>
  <si>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</si>
  <si>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</si>
  <si>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</si>
  <si>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</si>
  <si>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</si>
  <si>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</si>
  <si>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</si>
  <si>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</si>
  <si>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</si>
  <si>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</si>
  <si>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</si>
  <si>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</si>
  <si>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</si>
  <si>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</si>
  <si>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</si>
  <si>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</si>
  <si>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</si>
  <si>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</si>
  <si>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</si>
  <si>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</si>
  <si>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</si>
  <si>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</si>
  <si>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</si>
  <si>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</si>
  <si>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</si>
  <si>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</si>
  <si>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</si>
  <si>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</si>
  <si>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</si>
  <si>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</si>
  <si>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</si>
  <si>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</si>
  <si>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</si>
  <si>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</si>
  <si>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</si>
  <si>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</si>
  <si>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</si>
  <si>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</si>
  <si>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</si>
  <si>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</si>
  <si>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</si>
  <si>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</si>
  <si>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</si>
  <si>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</si>
  <si>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</si>
  <si>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</si>
  <si>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</si>
  <si>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</si>
  <si>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</si>
  <si>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</si>
  <si>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</si>
  <si>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</si>
  <si>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</si>
  <si>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</si>
  <si>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</si>
  <si>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</si>
  <si>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</si>
  <si>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</si>
  <si>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</si>
  <si>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</si>
  <si>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</si>
  <si>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</si>
  <si>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</si>
  <si>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</si>
  <si>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</si>
  <si>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</si>
  <si>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</si>
  <si>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</si>
  <si>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</si>
  <si>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</si>
  <si>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</si>
  <si>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</si>
  <si>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</si>
  <si>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</si>
  <si>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</si>
  <si>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</si>
  <si>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</si>
  <si>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</si>
  <si>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</si>
  <si>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</si>
  <si>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</si>
  <si>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</si>
  <si>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</si>
  <si>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</si>
  <si>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</si>
  <si>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</si>
  <si>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</si>
  <si>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</si>
  <si>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</si>
  <si>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</si>
  <si>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</si>
  <si>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</si>
  <si>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</si>
  <si>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</si>
  <si>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</si>
  <si>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</si>
  <si>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</si>
  <si>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</si>
  <si>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</si>
  <si>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</si>
  <si>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</si>
  <si>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</si>
  <si>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</si>
  <si>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</si>
  <si>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</si>
  <si>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</si>
  <si>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</si>
  <si>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</si>
  <si>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</si>
  <si>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</si>
  <si>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</si>
  <si>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</si>
  <si>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</si>
  <si>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</si>
  <si>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</si>
  <si>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</si>
  <si>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</si>
  <si>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</si>
  <si>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</si>
  <si>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</si>
  <si>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</si>
  <si>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</si>
  <si>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</si>
  <si>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</si>
  <si>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</si>
  <si>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</si>
  <si>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</si>
  <si>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</si>
  <si>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</si>
  <si>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</si>
  <si>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</si>
  <si>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</si>
  <si>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</si>
  <si>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</si>
  <si>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</si>
  <si>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</si>
  <si>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</si>
  <si>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</si>
  <si>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</si>
  <si>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</si>
  <si>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</si>
  <si>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</si>
  <si>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</si>
  <si>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</si>
  <si>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</si>
  <si>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</si>
  <si>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</si>
  <si>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</si>
  <si>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</si>
  <si>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</si>
  <si>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</si>
  <si>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</si>
  <si>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</si>
  <si>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</si>
  <si>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</si>
  <si>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</si>
  <si>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</si>
  <si>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</si>
  <si>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</si>
  <si>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</si>
  <si>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</si>
  <si>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</si>
  <si>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</si>
  <si>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</si>
  <si>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</si>
  <si>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</si>
  <si>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</si>
  <si>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</si>
  <si>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</si>
  <si>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</si>
  <si>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</si>
  <si>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</si>
  <si>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</si>
  <si>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</si>
  <si>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</si>
  <si>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</si>
  <si>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</si>
  <si>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</si>
  <si>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</si>
  <si>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</si>
  <si>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</si>
  <si>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</si>
  <si>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</si>
  <si>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</si>
  <si>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</si>
  <si>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</si>
  <si>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</si>
  <si>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</si>
  <si>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</si>
  <si>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</si>
  <si>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</si>
  <si>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</si>
  <si>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</si>
  <si>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</si>
  <si>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</si>
  <si>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</si>
  <si>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</si>
  <si>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</si>
  <si>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</si>
  <si>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</si>
  <si>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</si>
  <si>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</si>
  <si>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</si>
  <si>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</si>
  <si>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</si>
  <si>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</si>
  <si>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</si>
  <si>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</si>
  <si>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</si>
  <si>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</si>
  <si>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</si>
  <si>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</si>
  <si>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</si>
  <si>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</si>
  <si>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</si>
  <si>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</si>
  <si>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</si>
  <si>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</si>
  <si>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</si>
  <si>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</si>
  <si>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</si>
  <si>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</si>
  <si>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</si>
  <si>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</si>
  <si>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</si>
  <si>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</si>
  <si>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</si>
  <si>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</si>
  <si>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</si>
  <si>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</si>
  <si>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</si>
  <si>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</si>
  <si>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</si>
  <si>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</si>
  <si>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</si>
  <si>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</si>
  <si>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</si>
  <si>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</si>
  <si>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</si>
  <si>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</si>
  <si>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</si>
  <si>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</si>
  <si>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</si>
  <si>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</si>
  <si>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</si>
  <si>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</si>
  <si>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</si>
  <si>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</si>
  <si>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</si>
  <si>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</si>
  <si>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</si>
  <si>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</si>
  <si>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</si>
  <si>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</si>
  <si>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</si>
  <si>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</si>
  <si>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</si>
  <si>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</si>
  <si>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</si>
  <si>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</si>
  <si>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</si>
  <si>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</si>
  <si>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</si>
  <si>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</si>
  <si>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</si>
  <si>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</si>
  <si>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</si>
  <si>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</si>
  <si>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</si>
  <si>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</si>
  <si>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</si>
  <si>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</si>
  <si>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</si>
  <si>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</si>
  <si>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</si>
  <si>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</si>
  <si>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</si>
  <si>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</si>
  <si>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</si>
  <si>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</si>
  <si>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</si>
  <si>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</si>
  <si>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</si>
  <si>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</si>
  <si>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</si>
  <si>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</si>
  <si>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</si>
  <si>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</si>
  <si>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</si>
  <si>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</si>
  <si>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</si>
  <si>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</si>
  <si>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</si>
  <si>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</si>
  <si>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</si>
  <si>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</si>
  <si>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</si>
  <si>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</si>
  <si>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</si>
  <si>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</si>
  <si>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</si>
  <si>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</si>
  <si>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</si>
  <si>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</si>
  <si>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</si>
  <si>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</si>
  <si>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</si>
  <si>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</si>
  <si>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</si>
  <si>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</si>
  <si>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</si>
  <si>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</si>
  <si>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</si>
  <si>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</si>
  <si>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</si>
  <si>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</si>
  <si>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</si>
  <si>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</si>
  <si>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</si>
  <si>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</si>
  <si>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</si>
  <si>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</si>
  <si>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</si>
  <si>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</si>
  <si>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</si>
  <si>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</si>
  <si>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</si>
  <si>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</si>
  <si>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</si>
  <si>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</si>
  <si>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</si>
  <si>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</si>
  <si>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</si>
  <si>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</si>
  <si>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</si>
  <si>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</si>
  <si>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</si>
  <si>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</si>
  <si>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</si>
  <si>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</si>
  <si>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</si>
  <si>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</si>
  <si>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</si>
  <si>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</si>
  <si>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</si>
  <si>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</si>
  <si>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</si>
  <si>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</si>
  <si>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</si>
  <si>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</si>
  <si>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</si>
  <si>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</si>
  <si>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</si>
  <si>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</si>
  <si>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</si>
  <si>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</si>
  <si>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</si>
  <si>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</si>
  <si>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</si>
  <si>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</si>
  <si>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</si>
  <si>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</si>
  <si>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</si>
  <si>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</si>
  <si>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</si>
  <si>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</si>
  <si>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</si>
  <si>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</si>
  <si>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</si>
  <si>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</si>
  <si>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</si>
  <si>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</si>
  <si>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</si>
  <si>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</si>
  <si>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</si>
  <si>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</si>
  <si>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</si>
  <si>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</si>
  <si>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</si>
  <si>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</si>
  <si>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</si>
  <si>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</si>
  <si>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</si>
  <si>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</si>
  <si>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</si>
  <si>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</si>
  <si>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</si>
  <si>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</si>
  <si>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</si>
  <si>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</si>
  <si>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</si>
  <si>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</si>
  <si>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</si>
  <si>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</si>
  <si>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</si>
  <si>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</si>
  <si>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</si>
  <si>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</si>
  <si>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</si>
  <si>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</si>
  <si>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</si>
  <si>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</si>
  <si>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</si>
  <si>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</si>
  <si>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</si>
  <si>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</si>
  <si>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</si>
  <si>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</si>
  <si>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</si>
  <si>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</si>
  <si>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</si>
  <si>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</si>
  <si>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</si>
  <si>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</si>
  <si>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</si>
  <si>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</si>
  <si>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</si>
  <si>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</si>
  <si>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</si>
  <si>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</si>
  <si>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</si>
  <si>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</si>
  <si>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</si>
  <si>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</si>
  <si>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</si>
  <si>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</si>
  <si>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</si>
  <si>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</si>
  <si>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</si>
  <si>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</si>
  <si>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</si>
  <si>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</si>
  <si>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</si>
  <si>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</si>
  <si>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</si>
  <si>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</si>
  <si>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</si>
  <si>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</si>
  <si>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</si>
  <si>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</si>
  <si>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</si>
  <si>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</si>
  <si>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</si>
  <si>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</si>
  <si>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</si>
  <si>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</si>
  <si>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</si>
  <si>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</si>
  <si>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</si>
  <si>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</si>
  <si>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</si>
  <si>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</si>
  <si>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</si>
  <si>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</si>
  <si>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</si>
  <si>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</si>
  <si>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</si>
  <si>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</si>
  <si>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</si>
  <si>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</si>
  <si>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</si>
  <si>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</si>
  <si>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</si>
  <si>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</si>
  <si>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</si>
  <si>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</si>
  <si>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</si>
  <si>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</si>
  <si>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</si>
  <si>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</si>
  <si>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</si>
  <si>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</si>
  <si>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</si>
  <si>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</si>
  <si>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</si>
  <si>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</si>
  <si>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</si>
  <si>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</si>
  <si>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</si>
  <si>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</si>
  <si>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</si>
  <si>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</si>
  <si>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</si>
  <si>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</si>
  <si>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</si>
  <si>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</si>
  <si>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</si>
  <si>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</si>
  <si>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</si>
  <si>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</si>
  <si>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</si>
  <si>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</si>
  <si>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</si>
  <si>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</si>
  <si>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</si>
  <si>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</si>
  <si>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</si>
  <si>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</si>
  <si>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</si>
  <si>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</si>
  <si>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</si>
  <si>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</si>
  <si>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</si>
  <si>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</si>
  <si>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</si>
  <si>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</si>
  <si>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</si>
  <si>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</si>
  <si>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</si>
  <si>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</si>
  <si>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</si>
  <si>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</si>
  <si>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</si>
  <si>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</si>
  <si>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</si>
  <si>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</si>
  <si>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</si>
  <si>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</si>
  <si>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</si>
  <si>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</si>
  <si>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</si>
  <si>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</si>
  <si>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</si>
  <si>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</si>
  <si>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</si>
  <si>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</si>
  <si>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</si>
  <si>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</si>
  <si>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</si>
  <si>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</si>
  <si>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</si>
  <si>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</si>
  <si>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</si>
  <si>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</si>
  <si>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</si>
  <si>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</si>
  <si>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</si>
  <si>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</si>
  <si>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</si>
  <si>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</si>
  <si>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</si>
  <si>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</si>
  <si>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</si>
  <si>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</si>
  <si>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</si>
  <si>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</si>
  <si>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</si>
  <si>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</si>
  <si>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</si>
  <si>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</si>
  <si>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</si>
  <si>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</si>
  <si>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</si>
  <si>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</si>
  <si>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</si>
  <si>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</si>
  <si>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</si>
  <si>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</si>
  <si>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</si>
  <si>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</si>
  <si>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</si>
  <si>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</si>
  <si>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</si>
  <si>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</si>
  <si>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</si>
  <si>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</si>
  <si>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</si>
  <si>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</si>
  <si>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</si>
  <si>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</si>
  <si>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</si>
  <si>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</si>
  <si>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</si>
  <si>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</si>
  <si>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</si>
  <si>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</si>
  <si>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</si>
  <si>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</si>
  <si>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</si>
  <si>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</si>
  <si>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</si>
  <si>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</si>
  <si>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</si>
  <si>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</si>
  <si>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</si>
  <si>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</si>
  <si>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</si>
  <si>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</si>
  <si>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</si>
  <si>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</si>
  <si>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</si>
  <si>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</si>
  <si>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</si>
  <si>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</si>
  <si>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</si>
  <si>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</si>
  <si>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</si>
  <si>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</si>
  <si>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</si>
  <si>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</si>
  <si>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</si>
  <si>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</si>
  <si>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</si>
  <si>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</si>
  <si>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</si>
  <si>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</si>
  <si>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</si>
  <si>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</si>
  <si>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</si>
  <si>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</si>
  <si>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</si>
  <si>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</si>
  <si>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</si>
  <si>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</si>
  <si>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</si>
  <si>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</si>
  <si>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</si>
  <si>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</si>
  <si>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</si>
  <si>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</si>
  <si>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</si>
  <si>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</si>
  <si>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</si>
  <si>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</si>
  <si>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</si>
  <si>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</si>
  <si>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</si>
  <si>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</si>
  <si>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</si>
  <si>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</si>
  <si>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</si>
  <si>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</si>
  <si>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</si>
  <si>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</si>
  <si>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</si>
  <si>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</si>
  <si>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</si>
  <si>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</si>
  <si>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</si>
  <si>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</si>
  <si>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</si>
  <si>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</si>
  <si>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</si>
  <si>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</si>
  <si>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</si>
  <si>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</si>
  <si>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</si>
  <si>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</si>
  <si>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</si>
  <si>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</si>
  <si>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</si>
  <si>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</si>
  <si>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</si>
  <si>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</si>
  <si>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</si>
  <si>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</si>
  <si>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</si>
  <si>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</si>
  <si>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</si>
  <si>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</si>
  <si>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</si>
  <si>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</si>
  <si>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</si>
  <si>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</si>
  <si>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</si>
  <si>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</si>
  <si>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</si>
  <si>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</si>
  <si>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</si>
  <si>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</si>
  <si>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</si>
  <si>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</si>
  <si>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</si>
  <si>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</si>
  <si>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</si>
  <si>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</si>
  <si>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</si>
  <si>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</si>
  <si>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</si>
  <si>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</si>
  <si>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</si>
  <si>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</si>
  <si>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</si>
  <si>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</si>
  <si>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</si>
  <si>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</si>
  <si>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</si>
  <si>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</si>
  <si>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</si>
  <si>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</si>
  <si>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</si>
  <si>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</si>
  <si>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</si>
  <si>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</si>
  <si>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</si>
  <si>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</si>
  <si>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</si>
  <si>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</si>
  <si>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</si>
  <si>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</si>
  <si>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</si>
  <si>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</si>
  <si>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</si>
  <si>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</si>
  <si>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</si>
  <si>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</si>
  <si>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</si>
  <si>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</si>
  <si>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</si>
  <si>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</si>
  <si>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</si>
  <si>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</si>
  <si>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</si>
  <si>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</si>
  <si>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</si>
  <si>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</si>
  <si>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</si>
  <si>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</si>
  <si>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</si>
  <si>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</si>
  <si>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</si>
  <si>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</si>
  <si>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</si>
  <si>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</si>
  <si>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</si>
  <si>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</si>
  <si>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</si>
  <si>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</si>
  <si>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</si>
  <si>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</si>
  <si>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</si>
  <si>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</si>
  <si>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</si>
  <si>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</si>
  <si>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</si>
  <si>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</si>
  <si>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</si>
  <si>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</si>
  <si>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</si>
  <si>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</si>
  <si>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</si>
  <si>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</si>
  <si>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</si>
  <si>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</si>
  <si>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</si>
  <si>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</si>
  <si>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</si>
  <si>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</si>
  <si>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</si>
  <si>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</si>
  <si>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</si>
  <si>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</si>
  <si>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</si>
  <si>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</si>
  <si>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</si>
  <si>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</si>
  <si>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</si>
  <si>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</si>
  <si>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</si>
  <si>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</si>
  <si>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</si>
  <si>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</si>
  <si>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</si>
  <si>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</si>
  <si>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</si>
  <si>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</si>
  <si>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</si>
  <si>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</si>
  <si>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</si>
  <si>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</si>
  <si>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</si>
  <si>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</si>
  <si>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</si>
  <si>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</si>
  <si>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</si>
  <si>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</si>
  <si>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</si>
  <si>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</si>
  <si>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</si>
  <si>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</si>
  <si>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</si>
  <si>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</si>
  <si>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</si>
  <si>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</si>
  <si>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</si>
  <si>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</si>
  <si>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</si>
  <si>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</si>
  <si>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</si>
  <si>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</si>
  <si>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</si>
  <si>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</si>
  <si>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</si>
  <si>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</si>
  <si>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</si>
  <si>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</si>
  <si>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</si>
  <si>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</si>
  <si>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</si>
  <si>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</si>
  <si>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</si>
  <si>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</si>
  <si>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</si>
  <si>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</si>
  <si>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</si>
  <si>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</si>
  <si>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</si>
  <si>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</si>
  <si>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</si>
  <si>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</si>
  <si>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</si>
  <si>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</si>
  <si>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</si>
  <si>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</si>
  <si>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</si>
  <si>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</si>
  <si>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</si>
  <si>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</si>
  <si>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</si>
  <si>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</si>
  <si>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</si>
  <si>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</si>
  <si>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</si>
  <si>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</si>
  <si>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</si>
  <si>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</si>
  <si>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</si>
  <si>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</si>
  <si>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</si>
  <si>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</si>
  <si>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</si>
  <si>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</si>
  <si>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</si>
  <si>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</si>
  <si>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</si>
  <si>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</si>
  <si>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</si>
  <si>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</si>
  <si>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</si>
  <si>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</si>
  <si>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</si>
  <si>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</si>
  <si>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</si>
  <si>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</si>
  <si>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</si>
  <si>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</si>
  <si>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</si>
  <si>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</si>
  <si>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</si>
  <si>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</si>
  <si>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</si>
  <si>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</si>
  <si>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</si>
  <si>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</si>
  <si>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</si>
  <si>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</si>
  <si>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</si>
  <si>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</si>
  <si>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</si>
  <si>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</si>
  <si>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</si>
  <si>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</si>
  <si>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</si>
  <si>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</si>
  <si>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</si>
  <si>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</si>
  <si>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</si>
  <si>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</si>
  <si>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</si>
  <si>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</si>
  <si>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</si>
  <si>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</si>
  <si>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</si>
  <si>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</si>
  <si>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</si>
  <si>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</si>
  <si>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</si>
  <si>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</si>
  <si>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</si>
  <si>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</si>
  <si>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</si>
  <si>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</si>
  <si>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</si>
  <si>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</si>
  <si>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</si>
  <si>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</si>
  <si>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</si>
  <si>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</si>
  <si>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</si>
  <si>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</si>
  <si>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</si>
  <si>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</si>
  <si>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</si>
  <si>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</si>
  <si>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</si>
  <si>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</si>
  <si>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</si>
  <si>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</si>
  <si>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</si>
  <si>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</si>
  <si>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</si>
  <si>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</si>
  <si>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</si>
  <si>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</si>
  <si>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</si>
  <si>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</si>
  <si>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</si>
  <si>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</si>
  <si>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</si>
  <si>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</si>
  <si>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</si>
  <si>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</si>
  <si>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</si>
  <si>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</si>
  <si>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</si>
  <si>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</si>
  <si>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</si>
  <si>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</si>
  <si>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</si>
  <si>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</si>
  <si>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</si>
  <si>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</si>
  <si>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</si>
  <si>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</si>
  <si>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</si>
  <si>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</si>
  <si>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</si>
  <si>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</si>
  <si>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</si>
  <si>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</si>
  <si>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</si>
  <si>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</si>
  <si>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</si>
  <si>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</si>
  <si>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</si>
  <si>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</si>
  <si>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</si>
  <si>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</si>
  <si>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</si>
  <si>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</si>
  <si>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</si>
  <si>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</si>
  <si>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</si>
  <si>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</si>
  <si>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</si>
  <si>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</si>
  <si>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</si>
  <si>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</si>
  <si>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</si>
  <si>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</si>
  <si>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</si>
  <si>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</si>
  <si>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</si>
  <si>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</si>
  <si>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</si>
  <si>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</si>
  <si>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</si>
  <si>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</si>
  <si>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</si>
  <si>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</si>
  <si>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</si>
  <si>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</si>
  <si>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</si>
  <si>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</si>
  <si>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</si>
  <si>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</si>
  <si>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</si>
  <si>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</si>
  <si>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</si>
  <si>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</si>
  <si>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</si>
  <si>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</si>
  <si>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</si>
  <si>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</si>
  <si>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</si>
  <si>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</si>
  <si>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</si>
  <si>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</si>
  <si>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</si>
  <si>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</si>
  <si>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</si>
  <si>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</si>
  <si>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</si>
  <si>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</si>
  <si>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</si>
  <si>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</si>
  <si>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</si>
  <si>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</si>
  <si>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</si>
  <si>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</si>
  <si>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</si>
  <si>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</si>
  <si>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</si>
  <si>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</si>
  <si>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</si>
  <si>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</si>
  <si>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</si>
  <si>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</si>
  <si>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</si>
  <si>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</si>
  <si>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</si>
  <si>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</si>
  <si>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</si>
  <si>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</si>
  <si>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</si>
  <si>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</si>
  <si>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</si>
  <si>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</si>
  <si>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</si>
  <si>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</si>
  <si>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</si>
  <si>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</si>
  <si>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</si>
  <si>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</si>
  <si>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</si>
  <si>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</si>
  <si>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</si>
  <si>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</si>
  <si>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</si>
  <si>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</si>
  <si>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</si>
  <si>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</si>
  <si>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</si>
  <si>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</si>
  <si>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</si>
  <si>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</si>
  <si>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</si>
  <si>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</si>
  <si>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</si>
  <si>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</si>
  <si>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</si>
  <si>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</si>
  <si>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</si>
  <si>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</si>
  <si>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</si>
  <si>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</si>
  <si>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</si>
  <si>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</si>
  <si>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</si>
  <si>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</si>
  <si>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</si>
  <si>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</si>
  <si>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</si>
  <si>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</si>
  <si>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</si>
  <si>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</si>
  <si>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</si>
  <si>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</si>
  <si>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</si>
  <si>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</si>
  <si>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</si>
  <si>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</si>
  <si>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</si>
  <si>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</si>
  <si>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</si>
  <si>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</si>
  <si>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</si>
  <si>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</si>
  <si>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</si>
  <si>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</si>
  <si>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</si>
  <si>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</si>
  <si>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</si>
  <si>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</si>
  <si>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</si>
  <si>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</si>
  <si>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</si>
  <si>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</si>
  <si>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</si>
  <si>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</si>
  <si>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</si>
  <si>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</si>
  <si>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</si>
  <si>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</si>
  <si>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</si>
  <si>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</si>
  <si>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</si>
  <si>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</si>
  <si>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</si>
  <si>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</si>
  <si>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</si>
  <si>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</si>
  <si>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</si>
  <si>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</si>
  <si>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</si>
  <si>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</si>
  <si>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</si>
  <si>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</si>
  <si>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</si>
  <si>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</si>
  <si>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</si>
  <si>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</si>
  <si>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</si>
  <si>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</si>
  <si>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</si>
  <si>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</si>
  <si>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</si>
  <si>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</si>
  <si>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</si>
  <si>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</si>
  <si>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</si>
  <si>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</si>
  <si>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</si>
  <si>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</si>
  <si>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</si>
  <si>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</si>
  <si>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</si>
  <si>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</si>
  <si>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</si>
  <si>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</si>
  <si>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</si>
  <si>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</si>
  <si>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</si>
  <si>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</si>
  <si>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</si>
  <si>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</si>
  <si>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</si>
  <si>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</si>
  <si>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</si>
  <si>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</si>
  <si>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</si>
  <si>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</si>
  <si>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</si>
  <si>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</si>
  <si>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</si>
  <si>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</si>
  <si>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</si>
  <si>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</si>
  <si>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</si>
  <si>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</si>
  <si>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</si>
  <si>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</si>
  <si>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</si>
  <si>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</si>
  <si>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</si>
  <si>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</si>
  <si>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</si>
  <si>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</si>
  <si>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</si>
  <si>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</si>
  <si>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</si>
  <si>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</si>
  <si>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</si>
  <si>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</si>
  <si>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</si>
  <si>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</si>
  <si>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</si>
  <si>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</si>
  <si>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</si>
  <si>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</si>
  <si>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</si>
  <si>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</si>
  <si>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</si>
  <si>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</si>
  <si>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</si>
  <si>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</si>
  <si>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</si>
  <si>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</si>
  <si>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</si>
  <si>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</si>
  <si>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</si>
  <si>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</si>
  <si>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</si>
  <si>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</si>
  <si>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</si>
  <si>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</si>
  <si>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</si>
  <si>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</si>
  <si>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</si>
  <si>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</si>
  <si>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</si>
  <si>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</si>
  <si>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</si>
  <si>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</si>
  <si>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</si>
  <si>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</si>
  <si>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</si>
  <si>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</si>
  <si>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</si>
  <si>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</si>
  <si>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</si>
  <si>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</si>
  <si>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</si>
  <si>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</si>
  <si>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</si>
  <si>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</si>
  <si>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</si>
  <si>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</si>
  <si>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</si>
  <si>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</si>
  <si>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</si>
  <si>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</si>
  <si>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</si>
  <si>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</si>
  <si>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</si>
  <si>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</si>
  <si>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</si>
  <si>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</si>
  <si>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</si>
  <si>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</si>
  <si>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</si>
  <si>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</si>
  <si>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</si>
  <si>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</si>
  <si>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</si>
  <si>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</si>
  <si>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</si>
  <si>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</si>
  <si>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</si>
  <si>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</si>
  <si>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</si>
  <si>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</si>
  <si>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</si>
  <si>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</si>
  <si>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</si>
  <si>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</si>
  <si>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</si>
  <si>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</si>
  <si>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</si>
  <si>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</si>
  <si>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</si>
  <si>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</si>
  <si>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</si>
  <si>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</si>
  <si>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</si>
  <si>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</si>
  <si>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</si>
  <si>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</si>
  <si>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</si>
  <si>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</si>
  <si>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</si>
  <si>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</si>
  <si>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</si>
  <si>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</si>
  <si>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</si>
  <si>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</si>
  <si>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</si>
  <si>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</si>
  <si>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</si>
  <si>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</si>
  <si>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</si>
  <si>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</si>
  <si>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</si>
  <si>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</si>
  <si>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</si>
  <si>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</si>
  <si>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</si>
  <si>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</si>
  <si>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</si>
  <si>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</si>
  <si>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</si>
  <si>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</si>
  <si>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</si>
  <si>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</si>
  <si>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</si>
  <si>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</si>
  <si>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</si>
  <si>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</si>
  <si>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</si>
  <si>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</si>
  <si>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</si>
  <si>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</si>
  <si>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</si>
  <si>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</si>
  <si>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</si>
  <si>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</si>
  <si>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</si>
  <si>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</si>
  <si>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</si>
  <si>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</si>
  <si>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</si>
  <si>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</si>
  <si>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</si>
  <si>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</si>
  <si>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</si>
  <si>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</si>
  <si>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</si>
  <si>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</si>
  <si>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</si>
  <si>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</si>
  <si>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</si>
  <si>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</si>
  <si>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</si>
  <si>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</si>
  <si>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</si>
  <si>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</si>
  <si>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</si>
  <si>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</si>
  <si>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</si>
  <si>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</si>
  <si>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</si>
  <si>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</si>
  <si>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</si>
  <si>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</si>
  <si>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</si>
  <si>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</si>
  <si>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</si>
  <si>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</si>
  <si>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</si>
  <si>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</si>
  <si>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</si>
  <si>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</si>
  <si>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</si>
  <si>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</si>
  <si>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</si>
  <si>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</si>
  <si>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</si>
  <si>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</si>
  <si>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</si>
  <si>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</si>
  <si>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</si>
  <si>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</si>
  <si>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</si>
  <si>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</si>
  <si>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</si>
  <si>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</si>
  <si>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</si>
  <si>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</si>
  <si>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</si>
  <si>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</si>
  <si>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</si>
  <si>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</si>
  <si>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</si>
  <si>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</si>
  <si>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</si>
  <si>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</si>
  <si>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</si>
  <si>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</si>
  <si>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</si>
  <si>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</si>
  <si>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</si>
  <si>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</si>
  <si>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</si>
  <si>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</si>
  <si>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</si>
  <si>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</si>
  <si>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</si>
  <si>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</si>
  <si>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</si>
  <si>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</si>
  <si>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</si>
  <si>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</si>
  <si>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</si>
  <si>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</si>
  <si>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</si>
  <si>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</si>
  <si>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</si>
  <si>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</si>
  <si>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</si>
  <si>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</si>
  <si>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</si>
  <si>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</si>
  <si>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</si>
  <si>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</si>
  <si>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</si>
  <si>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</si>
  <si>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</si>
  <si>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</si>
  <si>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</si>
  <si>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</si>
  <si>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</si>
  <si>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</si>
  <si>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</si>
  <si>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</si>
  <si>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</si>
  <si>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</si>
  <si>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</si>
  <si>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</si>
  <si>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</si>
  <si>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</si>
  <si>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</si>
  <si>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</si>
  <si>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</si>
  <si>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</si>
  <si>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</si>
  <si>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</si>
  <si>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</si>
  <si>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</si>
  <si>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</si>
  <si>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</si>
  <si>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</si>
  <si>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</si>
  <si>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</si>
  <si>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</si>
  <si>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</si>
  <si>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</si>
  <si>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</si>
  <si>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</si>
  <si>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</si>
  <si>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</si>
  <si>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</si>
  <si>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</si>
  <si>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</si>
  <si>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</si>
  <si>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</si>
  <si>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</si>
  <si>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</si>
  <si>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</si>
  <si>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</si>
  <si>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</si>
  <si>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</si>
  <si>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</si>
  <si>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</si>
  <si>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</si>
  <si>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</si>
  <si>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</si>
  <si>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</si>
  <si>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</si>
  <si>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</si>
  <si>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</si>
  <si>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</si>
  <si>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</si>
  <si>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</si>
  <si>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</si>
  <si>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</si>
  <si>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</si>
  <si>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</si>
  <si>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</si>
  <si>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</si>
  <si>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</si>
  <si>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</si>
  <si>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</si>
  <si>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</si>
  <si>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</si>
  <si>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</si>
  <si>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</si>
  <si>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</si>
  <si>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</si>
  <si>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</si>
  <si>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</si>
  <si>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</si>
  <si>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</si>
  <si>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</si>
  <si>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</si>
  <si>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</si>
  <si>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</si>
  <si>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</si>
  <si>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</si>
  <si>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</si>
  <si>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</si>
  <si>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</si>
  <si>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</si>
  <si>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</si>
  <si>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</si>
  <si>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</si>
  <si>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</si>
  <si>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</si>
  <si>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</si>
  <si>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</si>
  <si>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</si>
  <si>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</si>
  <si>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</si>
  <si>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</si>
  <si>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</si>
  <si>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</si>
  <si>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</si>
  <si>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</si>
  <si>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</si>
  <si>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</si>
  <si>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</si>
  <si>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</si>
  <si>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</si>
  <si>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</si>
  <si>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</si>
  <si>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</si>
  <si>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</si>
  <si>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</si>
  <si>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</si>
  <si>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</si>
  <si>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</si>
  <si>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</si>
  <si>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</si>
  <si>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</si>
  <si>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</si>
  <si>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</si>
  <si>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</si>
  <si>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</si>
  <si>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</si>
  <si>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</si>
  <si>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</si>
  <si>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</si>
  <si>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</si>
  <si>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</si>
  <si>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</si>
  <si>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</si>
  <si>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</si>
  <si>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</si>
  <si>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</si>
  <si>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</si>
  <si>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</si>
  <si>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</si>
  <si>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</si>
  <si>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</si>
  <si>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</si>
  <si>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</si>
  <si>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</si>
  <si>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</si>
  <si>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</si>
  <si>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</si>
  <si>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</si>
  <si>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</si>
  <si>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</si>
  <si>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</si>
  <si>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</si>
  <si>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</si>
  <si>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</si>
  <si>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</si>
  <si>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</si>
  <si>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</si>
  <si>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</si>
  <si>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</si>
  <si>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</si>
  <si>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</si>
  <si>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</si>
  <si>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</si>
  <si>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</si>
  <si>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</si>
  <si>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</si>
  <si>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</si>
  <si>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</si>
  <si>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</si>
  <si>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</si>
  <si>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</si>
  <si>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</si>
  <si>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</si>
  <si>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</si>
  <si>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</si>
  <si>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</si>
  <si>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</si>
  <si>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</si>
  <si>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</si>
  <si>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</si>
  <si>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</si>
  <si>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</si>
  <si>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</si>
  <si>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</si>
  <si>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</si>
  <si>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</si>
  <si>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</si>
  <si>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</si>
  <si>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</si>
  <si>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</si>
  <si>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</si>
  <si>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</si>
  <si>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</si>
  <si>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</si>
  <si>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</si>
  <si>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</si>
  <si>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</si>
  <si>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</si>
  <si>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</si>
  <si>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</si>
  <si>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</si>
  <si>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</si>
  <si>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</si>
  <si>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</si>
  <si>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</si>
  <si>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</si>
  <si>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</si>
  <si>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</si>
  <si>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</si>
  <si>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</si>
  <si>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</si>
  <si>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</si>
  <si>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</si>
  <si>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</si>
  <si>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</si>
  <si>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</si>
  <si>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</si>
  <si>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</si>
  <si>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</si>
  <si>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</si>
  <si>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</si>
  <si>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</si>
  <si>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</si>
  <si>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</si>
  <si>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</si>
  <si>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</si>
  <si>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</si>
  <si>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</si>
  <si>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</si>
  <si>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</si>
  <si>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</si>
  <si>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</si>
  <si>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</si>
  <si>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</si>
  <si>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</si>
  <si>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</si>
  <si>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</si>
  <si>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</si>
  <si>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</si>
  <si>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</si>
  <si>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</si>
  <si>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</si>
  <si>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</si>
  <si>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</si>
  <si>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</si>
  <si>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</si>
  <si>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</si>
  <si>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</si>
  <si>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</si>
  <si>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</si>
  <si>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</si>
  <si>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</si>
  <si>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</si>
  <si>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</si>
  <si>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</si>
  <si>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</si>
  <si>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</si>
  <si>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</si>
  <si>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</si>
  <si>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</si>
  <si>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</si>
  <si>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</si>
  <si>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</si>
  <si>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</si>
  <si>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</si>
  <si>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</si>
  <si>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</si>
  <si>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</si>
  <si>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</si>
  <si>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</si>
  <si>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</si>
  <si>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</si>
  <si>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</si>
  <si>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</si>
  <si>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</si>
  <si>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</si>
  <si>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</si>
  <si>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</si>
  <si>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</si>
  <si>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</si>
  <si>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</si>
  <si>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</si>
  <si>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</si>
  <si>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</si>
  <si>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</si>
  <si>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</si>
  <si>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</si>
  <si>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</si>
  <si>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</si>
  <si>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</si>
  <si>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</si>
  <si>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</si>
  <si>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</si>
  <si>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</si>
  <si>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</si>
  <si>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</si>
  <si>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</si>
  <si>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</si>
  <si>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</si>
  <si>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</si>
  <si>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</si>
  <si>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</si>
  <si>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</si>
  <si>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</si>
  <si>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</si>
  <si>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</si>
  <si>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</si>
  <si>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</si>
  <si>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</si>
  <si>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</si>
  <si>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</si>
  <si>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</si>
  <si>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</si>
  <si>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</si>
  <si>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</si>
  <si>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</si>
  <si>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</si>
  <si>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</si>
  <si>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</si>
  <si>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</si>
  <si>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</si>
  <si>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</si>
  <si>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</si>
  <si>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</si>
  <si>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</si>
  <si>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</si>
  <si>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</si>
  <si>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</si>
  <si>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</si>
  <si>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</si>
  <si>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</si>
  <si>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</si>
  <si>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</si>
  <si>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</si>
  <si>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</si>
  <si>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</si>
  <si>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</si>
  <si>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</si>
  <si>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</si>
  <si>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</si>
  <si>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</si>
  <si>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</si>
  <si>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</si>
  <si>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</si>
  <si>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</si>
  <si>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</si>
  <si>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</si>
  <si>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</si>
  <si>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</si>
  <si>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</si>
  <si>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</si>
  <si>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</si>
  <si>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</si>
  <si>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</si>
  <si>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</si>
  <si>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</si>
  <si>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</si>
  <si>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</si>
  <si>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</si>
  <si>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</si>
  <si>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</si>
  <si>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</si>
  <si>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</si>
  <si>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</si>
  <si>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</si>
  <si>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</si>
  <si>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</si>
  <si>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</si>
  <si>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</si>
  <si>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</si>
  <si>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</si>
  <si>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</si>
  <si>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</si>
  <si>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</si>
  <si>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</si>
  <si>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</si>
  <si>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</si>
  <si>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</si>
  <si>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</si>
  <si>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</si>
  <si>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</si>
  <si>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</si>
  <si>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</si>
  <si>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</si>
  <si>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</si>
  <si>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</si>
  <si>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</si>
  <si>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</si>
  <si>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</si>
  <si>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</si>
  <si>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</si>
  <si>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</si>
  <si>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</si>
  <si>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</si>
  <si>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</si>
  <si>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</si>
  <si>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</si>
  <si>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</si>
  <si>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</si>
  <si>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</si>
  <si>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</si>
  <si>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</si>
  <si>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</si>
  <si>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</si>
  <si>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</si>
  <si>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</si>
  <si>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</si>
  <si>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</si>
  <si>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</si>
  <si>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</si>
  <si>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</si>
  <si>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</si>
  <si>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</si>
  <si>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</si>
  <si>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</si>
  <si>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</si>
  <si>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</si>
  <si>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</si>
  <si>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</si>
  <si>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</si>
  <si>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</si>
  <si>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</si>
  <si>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</si>
  <si>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</si>
  <si>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</si>
  <si>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</si>
  <si>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</si>
  <si>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</si>
  <si>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</si>
  <si>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</si>
  <si>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</si>
  <si>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</si>
  <si>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</si>
  <si>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</si>
  <si>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</si>
  <si>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</si>
  <si>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</si>
  <si>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</si>
  <si>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</si>
  <si>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</si>
  <si>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</si>
  <si>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</si>
  <si>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</si>
  <si>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</si>
  <si>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</si>
  <si>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</si>
  <si>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</si>
  <si>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</si>
  <si>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</si>
  <si>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</si>
  <si>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</si>
  <si>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</si>
  <si>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</si>
  <si>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</si>
  <si>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</si>
  <si>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</si>
  <si>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</si>
  <si>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</si>
  <si>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</si>
  <si>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</si>
  <si>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</si>
  <si>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</si>
  <si>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</si>
  <si>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</si>
  <si>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</si>
  <si>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</si>
  <si>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</si>
  <si>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</si>
  <si>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</si>
  <si>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</si>
  <si>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</si>
  <si>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</si>
  <si>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</si>
  <si>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</si>
  <si>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</si>
  <si>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</si>
  <si>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</si>
  <si>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</si>
  <si>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</si>
  <si>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</si>
  <si>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</si>
  <si>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</si>
  <si>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</si>
  <si>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</si>
  <si>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</si>
  <si>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</si>
  <si>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</si>
  <si>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</si>
  <si>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</si>
  <si>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</si>
  <si>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</si>
  <si>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</si>
  <si>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</si>
  <si>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</si>
  <si>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</si>
  <si>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</si>
  <si>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</si>
  <si>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</si>
  <si>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</si>
  <si>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</si>
  <si>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</si>
  <si>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</si>
  <si>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</si>
  <si>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</si>
  <si>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</si>
  <si>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</si>
  <si>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</si>
  <si>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</si>
  <si>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</si>
  <si>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</si>
  <si>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</si>
  <si>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</si>
  <si>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</si>
  <si>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</si>
  <si>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</si>
  <si>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</si>
  <si>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</si>
  <si>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</si>
  <si>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</si>
  <si>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</si>
  <si>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</si>
  <si>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</si>
  <si>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</si>
  <si>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</si>
  <si>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</si>
  <si>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</si>
  <si>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</si>
  <si>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</si>
  <si>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</si>
  <si>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</si>
  <si>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</si>
  <si>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</si>
  <si>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</si>
  <si>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</si>
  <si>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</si>
  <si>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</si>
  <si>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</si>
  <si>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</si>
  <si>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</si>
  <si>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</si>
  <si>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</si>
  <si>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</si>
  <si>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</si>
  <si>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</si>
  <si>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</si>
  <si>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</si>
  <si>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</si>
  <si>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</si>
  <si>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</si>
  <si>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</si>
  <si>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</si>
  <si>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</si>
  <si>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</si>
  <si>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</si>
  <si>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</si>
  <si>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</si>
  <si>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</si>
  <si>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</si>
  <si>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</si>
  <si>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</si>
  <si>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</si>
  <si>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</si>
  <si>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</si>
  <si>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</si>
  <si>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</si>
  <si>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</si>
  <si>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</si>
  <si>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</si>
  <si>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</si>
  <si>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</si>
  <si>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</si>
  <si>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</si>
  <si>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</si>
  <si>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</si>
  <si>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</si>
  <si>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</si>
  <si>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</si>
  <si>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</si>
  <si>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</si>
  <si>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</si>
  <si>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</si>
  <si>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</si>
  <si>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</si>
  <si>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</si>
  <si>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</si>
  <si>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</si>
  <si>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</si>
  <si>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</si>
  <si>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</si>
  <si>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</si>
  <si>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</si>
  <si>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</si>
  <si>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</si>
  <si>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</si>
  <si>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</si>
  <si>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</si>
  <si>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</si>
  <si>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</si>
  <si>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</si>
  <si>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</si>
  <si>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</si>
  <si>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</si>
  <si>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</si>
  <si>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</si>
  <si>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</si>
  <si>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</si>
  <si>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</si>
  <si>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</si>
  <si>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</si>
  <si>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</si>
  <si>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</si>
  <si>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</si>
  <si>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</si>
  <si>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</si>
  <si>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</si>
  <si>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</si>
  <si>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</si>
  <si>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</si>
  <si>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</si>
  <si>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</si>
  <si>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</si>
  <si>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</si>
  <si>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</si>
  <si>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</si>
  <si>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</si>
  <si>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</si>
  <si>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</si>
  <si>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</si>
  <si>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</si>
  <si>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</si>
  <si>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</si>
  <si>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</si>
  <si>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</si>
  <si>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</si>
  <si>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</si>
  <si>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</si>
  <si>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</si>
  <si>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</si>
  <si>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</si>
  <si>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</si>
  <si>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</si>
  <si>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</si>
  <si>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</si>
  <si>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</si>
  <si>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</si>
  <si>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</si>
  <si>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</si>
  <si>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</si>
  <si>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</si>
  <si>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</si>
  <si>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</si>
  <si>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</si>
  <si>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</si>
  <si>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</si>
  <si>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</si>
  <si>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</si>
  <si>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</si>
  <si>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</si>
  <si>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</si>
  <si>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</si>
  <si>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</si>
  <si>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</si>
  <si>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</si>
  <si>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</si>
  <si>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</si>
  <si>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</si>
  <si>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</si>
  <si>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</si>
  <si>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</si>
  <si>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</si>
  <si>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</si>
  <si>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</si>
  <si>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</si>
  <si>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</si>
  <si>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</si>
  <si>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</si>
  <si>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</si>
  <si>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</si>
  <si>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</si>
  <si>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</si>
  <si>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</si>
  <si>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</si>
  <si>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</si>
  <si>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</si>
  <si>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</si>
  <si>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</si>
  <si>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</si>
  <si>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</si>
  <si>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</si>
  <si>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</si>
  <si>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</si>
  <si>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</si>
  <si>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</si>
  <si>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</si>
  <si>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</si>
  <si>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</si>
  <si>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</si>
  <si>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</si>
  <si>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</si>
  <si>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</si>
  <si>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</si>
  <si>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</si>
  <si>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</si>
  <si>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</si>
  <si>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</si>
  <si>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</si>
  <si>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</si>
  <si>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</si>
  <si>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</si>
  <si>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</si>
  <si>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</si>
  <si>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</si>
  <si>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</si>
  <si>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</si>
  <si>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</si>
  <si>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</si>
  <si>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</si>
  <si>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</si>
  <si>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</si>
  <si>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</si>
  <si>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</si>
  <si>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</si>
  <si>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</si>
  <si>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</si>
  <si>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</si>
  <si>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</si>
  <si>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</si>
  <si>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</si>
  <si>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</si>
  <si>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</si>
  <si>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</si>
  <si>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</si>
  <si>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</si>
  <si>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</si>
  <si>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</si>
  <si>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</si>
  <si>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</si>
  <si>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</si>
  <si>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</si>
  <si>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</si>
  <si>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</si>
  <si>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</si>
  <si>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</si>
  <si>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</si>
  <si>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</si>
  <si>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</si>
  <si>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</si>
  <si>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</si>
  <si>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</si>
  <si>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</si>
  <si>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</si>
  <si>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</si>
  <si>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</si>
  <si>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</si>
  <si>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</si>
  <si>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</si>
  <si>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</si>
  <si>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</si>
  <si>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</si>
  <si>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</si>
  <si>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</si>
  <si>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</si>
  <si>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</si>
  <si>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</si>
  <si>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</si>
  <si>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</si>
  <si>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</si>
  <si>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</si>
  <si>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</si>
  <si>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</si>
  <si>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</si>
  <si>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</si>
  <si>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</si>
  <si>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</si>
  <si>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</si>
  <si>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</si>
  <si>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</si>
  <si>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</si>
  <si>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</si>
  <si>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</si>
  <si>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</si>
  <si>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</si>
  <si>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</si>
  <si>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</si>
  <si>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</si>
  <si>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</si>
  <si>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</si>
  <si>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</si>
  <si>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</si>
  <si>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</si>
  <si>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</si>
  <si>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</si>
  <si>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</si>
  <si>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</si>
  <si>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</si>
  <si>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</si>
  <si>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</si>
  <si>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</si>
  <si>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</si>
  <si>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</si>
  <si>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</si>
  <si>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</si>
  <si>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</si>
  <si>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</si>
  <si>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</si>
  <si>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</si>
  <si>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</si>
  <si>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</si>
  <si>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</si>
  <si>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</si>
  <si>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</si>
  <si>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</si>
  <si>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</si>
  <si>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</si>
  <si>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</si>
  <si>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</si>
  <si>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</si>
  <si>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</si>
  <si>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</si>
  <si>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</si>
  <si>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</si>
  <si>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</si>
  <si>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</si>
  <si>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</si>
  <si>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</si>
  <si>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</si>
  <si>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</si>
  <si>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</si>
  <si>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</si>
  <si>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</si>
  <si>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</si>
  <si>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</si>
  <si>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</si>
  <si>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</si>
  <si>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</si>
  <si>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</si>
  <si>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</si>
  <si>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</si>
  <si>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</si>
  <si>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</si>
  <si>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</si>
  <si>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</si>
  <si>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</si>
  <si>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</si>
  <si>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</si>
  <si>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</si>
  <si>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</si>
  <si>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</si>
  <si>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</si>
  <si>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</si>
  <si>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</si>
  <si>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</si>
  <si>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</si>
  <si>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</si>
  <si>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</si>
  <si>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</si>
  <si>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</si>
  <si>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</si>
  <si>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</si>
  <si>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</si>
  <si>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</si>
  <si>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</si>
  <si>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</si>
  <si>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</si>
  <si>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</si>
  <si>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</si>
  <si>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</si>
  <si>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</si>
  <si>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</si>
  <si>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</si>
  <si>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</si>
  <si>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</si>
  <si>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</si>
  <si>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</si>
  <si>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</si>
  <si>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</si>
  <si>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</si>
  <si>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</si>
  <si>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</si>
  <si>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</si>
  <si>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</si>
  <si>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</si>
  <si>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</si>
  <si>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</si>
  <si>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</si>
  <si>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</si>
  <si>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</si>
  <si>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</si>
  <si>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</si>
  <si>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</si>
  <si>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</si>
  <si>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</si>
  <si>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</si>
  <si>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</si>
  <si>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</si>
  <si>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</si>
  <si>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</si>
  <si>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</si>
  <si>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</si>
  <si>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</si>
  <si>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</si>
  <si>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</si>
  <si>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</si>
  <si>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</si>
  <si>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</si>
  <si>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</si>
  <si>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</si>
  <si>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</si>
  <si>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</si>
  <si>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</si>
  <si>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</si>
  <si>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</si>
  <si>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</si>
  <si>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</si>
  <si>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</si>
  <si>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</si>
  <si>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</si>
  <si>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</si>
  <si>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</si>
  <si>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</si>
  <si>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</si>
  <si>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</si>
  <si>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</si>
  <si>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</si>
  <si>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</si>
  <si>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</si>
  <si>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</si>
  <si>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</si>
  <si>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</si>
  <si>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</si>
  <si>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</si>
  <si>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</si>
  <si>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</si>
  <si>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</si>
  <si>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</si>
  <si>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</si>
  <si>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</si>
  <si>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</si>
  <si>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</si>
  <si>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</si>
  <si>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</si>
  <si>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</si>
  <si>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</si>
  <si>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</si>
  <si>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</si>
  <si>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</si>
  <si>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</si>
  <si>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</si>
  <si>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</si>
  <si>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</si>
  <si>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</si>
  <si>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</si>
  <si>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</si>
  <si>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</si>
  <si>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</si>
  <si>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</si>
  <si>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</si>
  <si>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</si>
  <si>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</si>
  <si>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</si>
  <si>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</si>
  <si>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</si>
  <si>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</si>
  <si>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</si>
  <si>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</si>
  <si>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</si>
  <si>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</si>
  <si>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</si>
  <si>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</si>
  <si>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</si>
  <si>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</si>
  <si>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</si>
  <si>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</si>
  <si>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</si>
  <si>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</si>
  <si>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</si>
  <si>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</si>
  <si>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</si>
  <si>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</si>
  <si>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</si>
  <si>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</si>
  <si>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</si>
  <si>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</si>
  <si>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</si>
  <si>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</si>
  <si>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</si>
  <si>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</si>
  <si>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</si>
  <si>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</si>
  <si>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</si>
  <si>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</si>
  <si>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</si>
  <si>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</si>
  <si>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</si>
  <si>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</si>
  <si>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</si>
  <si>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</si>
  <si>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</si>
  <si>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</si>
  <si>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</si>
  <si>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</si>
  <si>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</si>
  <si>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</si>
  <si>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</si>
  <si>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</si>
  <si>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</si>
  <si>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</si>
  <si>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</si>
  <si>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</si>
  <si>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</si>
  <si>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</si>
  <si>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</si>
  <si>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</si>
  <si>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</si>
  <si>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</si>
  <si>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</si>
  <si>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</si>
  <si>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</si>
  <si>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</si>
  <si>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</si>
  <si>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</si>
  <si>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</si>
  <si>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</si>
  <si>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</si>
  <si>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</si>
  <si>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</si>
  <si>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</si>
  <si>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</si>
  <si>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</si>
  <si>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</si>
  <si>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</si>
  <si>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</si>
  <si>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</si>
  <si>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</si>
  <si>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</si>
  <si>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</si>
  <si>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</si>
  <si>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</si>
  <si>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</si>
  <si>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</si>
  <si>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</si>
  <si>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</si>
  <si>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</si>
  <si>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</si>
  <si>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</si>
  <si>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</si>
  <si>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</si>
  <si>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</si>
  <si>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</si>
  <si>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</si>
  <si>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</si>
  <si>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</si>
  <si>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</si>
  <si>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</si>
  <si>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</si>
  <si>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</si>
  <si>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</si>
  <si>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</si>
  <si>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</si>
  <si>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</si>
  <si>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</si>
  <si>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</si>
  <si>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</si>
  <si>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</si>
  <si>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</si>
  <si>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</si>
  <si>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</si>
  <si>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</si>
  <si>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</si>
  <si>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</si>
  <si>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</si>
  <si>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</si>
  <si>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</si>
  <si>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</si>
  <si>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</si>
  <si>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</si>
  <si>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</si>
  <si>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</si>
  <si>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</si>
  <si>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</si>
  <si>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</si>
  <si>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</si>
  <si>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</si>
  <si>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</si>
  <si>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</si>
  <si>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</si>
  <si>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</si>
  <si>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</si>
  <si>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</si>
  <si>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</si>
  <si>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</si>
  <si>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</si>
  <si>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</si>
  <si>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</si>
  <si>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</si>
  <si>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</si>
  <si>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</si>
  <si>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</si>
  <si>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</si>
  <si>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</si>
  <si>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</si>
  <si>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</si>
  <si>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</si>
  <si>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</si>
  <si>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</si>
  <si>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</si>
  <si>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</si>
  <si>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</si>
  <si>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</si>
  <si>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</si>
  <si>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</si>
  <si>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</si>
  <si>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</si>
  <si>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</si>
  <si>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</si>
  <si>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</si>
  <si>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</si>
  <si>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</si>
  <si>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</si>
  <si>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</si>
  <si>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</si>
  <si>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</si>
  <si>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</si>
  <si>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</si>
  <si>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</si>
  <si>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</si>
  <si>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</si>
  <si>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</si>
  <si>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</si>
  <si>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</si>
  <si>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</si>
  <si>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</si>
  <si>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</si>
  <si>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</si>
  <si>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</si>
  <si>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</si>
  <si>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</si>
  <si>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</si>
  <si>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</si>
  <si>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</si>
  <si>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</si>
  <si>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</si>
  <si>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</si>
  <si>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</si>
  <si>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</si>
  <si>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</si>
  <si>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</si>
  <si>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</si>
  <si>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</si>
  <si>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</si>
  <si>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</si>
  <si>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</si>
  <si>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</si>
  <si>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</si>
  <si>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</si>
  <si>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</si>
  <si>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</si>
  <si>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</si>
  <si>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</si>
  <si>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</si>
  <si>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</si>
  <si>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</si>
  <si>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</si>
  <si>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</si>
  <si>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</si>
  <si>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</si>
  <si>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</si>
  <si>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</si>
  <si>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</si>
  <si>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</si>
  <si>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</si>
  <si>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</si>
  <si>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</si>
  <si>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</si>
  <si>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</si>
  <si>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</si>
  <si>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</si>
  <si>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</si>
  <si>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</si>
  <si>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</si>
  <si>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</si>
  <si>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</si>
  <si>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</si>
  <si>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</si>
  <si>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</si>
  <si>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</si>
  <si>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</si>
  <si>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</si>
  <si>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</si>
  <si>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</si>
  <si>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</si>
  <si>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</si>
  <si>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</si>
  <si>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</si>
  <si>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</si>
  <si>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</si>
  <si>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</si>
  <si>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</si>
  <si>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</si>
  <si>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</si>
  <si>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</si>
  <si>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</si>
  <si>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</si>
  <si>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</si>
  <si>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</si>
  <si>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</si>
  <si>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</si>
  <si>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</si>
  <si>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</si>
  <si>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</si>
  <si>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</si>
  <si>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</si>
  <si>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</si>
  <si>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</si>
  <si>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</si>
  <si>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</si>
  <si>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</si>
  <si>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</si>
  <si>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</si>
  <si>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</si>
  <si>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</si>
  <si>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</si>
  <si>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</si>
  <si>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</si>
  <si>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</si>
  <si>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</si>
  <si>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</si>
  <si>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</si>
  <si>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</si>
  <si>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</si>
  <si>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</si>
  <si>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</si>
  <si>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</si>
  <si>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</si>
  <si>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</si>
  <si>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</si>
  <si>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</si>
  <si>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</si>
  <si>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</si>
  <si>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</si>
  <si>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</si>
  <si>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</si>
  <si>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</si>
  <si>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</si>
  <si>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</si>
  <si>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</si>
  <si>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</si>
  <si>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</si>
  <si>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</si>
  <si>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</si>
  <si>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</si>
  <si>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</si>
  <si>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</si>
  <si>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</si>
  <si>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</si>
  <si>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</si>
  <si>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</si>
  <si>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</si>
  <si>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</si>
  <si>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</si>
  <si>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</si>
  <si>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</si>
  <si>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</si>
  <si>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</si>
  <si>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</si>
  <si>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</si>
  <si>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</si>
  <si>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</si>
  <si>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</si>
  <si>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</si>
  <si>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</si>
  <si>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</si>
  <si>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</si>
  <si>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</si>
  <si>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</si>
  <si>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</si>
  <si>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</si>
  <si>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</si>
  <si>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</si>
  <si>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</si>
  <si>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</si>
  <si>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</si>
  <si>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</si>
  <si>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</si>
  <si>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</si>
  <si>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</si>
  <si>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</si>
  <si>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</si>
  <si>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</si>
  <si>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</si>
  <si>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</si>
  <si>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</si>
  <si>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</si>
  <si>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</si>
  <si>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</si>
  <si>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</si>
  <si>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</si>
  <si>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</si>
  <si>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</si>
  <si>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</si>
  <si>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</si>
  <si>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</si>
  <si>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</si>
  <si>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</si>
  <si>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</si>
  <si>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</si>
  <si>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</si>
  <si>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</si>
  <si>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</si>
  <si>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</si>
  <si>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</si>
  <si>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</si>
  <si>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</si>
  <si>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</si>
  <si>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</si>
  <si>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</si>
  <si>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</si>
  <si>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</si>
  <si>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</si>
  <si>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</si>
  <si>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</si>
  <si>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</si>
  <si>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</si>
  <si>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</si>
  <si>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</si>
  <si>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</si>
  <si>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</si>
  <si>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</si>
  <si>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</si>
  <si>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</si>
  <si>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</si>
  <si>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</si>
  <si>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</si>
  <si>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</si>
  <si>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</si>
  <si>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</si>
  <si>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</si>
  <si>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</si>
  <si>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</si>
  <si>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</si>
  <si>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</si>
  <si>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</si>
  <si>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</si>
  <si>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</si>
  <si>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</si>
  <si>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</si>
  <si>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</si>
  <si>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</si>
  <si>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</si>
  <si>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</si>
  <si>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</si>
  <si>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</si>
  <si>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</si>
  <si>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</si>
  <si>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</si>
  <si>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</si>
  <si>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</si>
  <si>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</si>
  <si>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</si>
  <si>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</si>
  <si>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</si>
  <si>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</si>
  <si>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</si>
  <si>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</si>
  <si>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</si>
  <si>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</si>
  <si>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</si>
  <si>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</si>
  <si>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</si>
  <si>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</si>
  <si>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</si>
  <si>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</si>
  <si>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</si>
  <si>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</si>
  <si>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</si>
  <si>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</si>
  <si>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</si>
  <si>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</si>
  <si>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</si>
  <si>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</si>
  <si>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</si>
  <si>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</si>
  <si>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</si>
  <si>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</si>
  <si>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</si>
  <si>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</si>
  <si>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</si>
  <si>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</si>
  <si>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</si>
  <si>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</si>
  <si>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</si>
  <si>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</si>
  <si>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</si>
  <si>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</si>
  <si>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</si>
  <si>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</si>
  <si>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</si>
  <si>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</si>
  <si>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</si>
  <si>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</si>
  <si>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</si>
  <si>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</si>
  <si>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</si>
  <si>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</si>
  <si>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</si>
  <si>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</si>
  <si>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</si>
  <si>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</si>
  <si>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</si>
  <si>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</si>
  <si>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</si>
  <si>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</si>
  <si>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</si>
  <si>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</si>
  <si>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</si>
  <si>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</si>
  <si>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</si>
  <si>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</si>
  <si>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</si>
  <si>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</si>
  <si>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</si>
  <si>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</si>
  <si>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</si>
  <si>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</si>
  <si>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</si>
  <si>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</si>
  <si>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</si>
  <si>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</si>
  <si>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</si>
  <si>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</si>
  <si>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</si>
  <si>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</si>
  <si>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</si>
  <si>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</si>
  <si>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</si>
  <si>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</si>
  <si>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</si>
  <si>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</si>
  <si>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</si>
  <si>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</si>
  <si>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</si>
  <si>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</si>
  <si>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</si>
  <si>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</si>
  <si>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</si>
  <si>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</si>
  <si>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</si>
  <si>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</si>
  <si>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</si>
  <si>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</si>
  <si>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</si>
  <si>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</si>
  <si>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</si>
  <si>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</si>
  <si>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</si>
  <si>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</si>
  <si>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</si>
  <si>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</si>
  <si>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</si>
  <si>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</si>
  <si>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</si>
  <si>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</si>
  <si>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</si>
  <si>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</si>
  <si>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</si>
  <si>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</si>
  <si>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</si>
  <si>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</si>
  <si>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</si>
  <si>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</si>
  <si>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</si>
  <si>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</si>
  <si>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</si>
  <si>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</si>
  <si>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</si>
  <si>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</si>
  <si>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</si>
  <si>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</si>
  <si>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</si>
  <si>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</si>
  <si>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</si>
  <si>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</si>
  <si>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</si>
  <si>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</si>
  <si>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</si>
  <si>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</si>
  <si>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</si>
  <si>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</si>
  <si>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</si>
  <si>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</si>
  <si>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</si>
  <si>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</si>
  <si>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</si>
  <si>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</si>
  <si>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</si>
  <si>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</si>
  <si>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</si>
  <si>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</si>
  <si>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</si>
  <si>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</si>
  <si>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</si>
  <si>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</si>
  <si>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</si>
  <si>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</si>
  <si>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</si>
  <si>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</si>
  <si>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</si>
  <si>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</si>
  <si>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</si>
  <si>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</si>
  <si>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</si>
  <si>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</si>
  <si>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</si>
  <si>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</si>
  <si>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</si>
  <si>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</si>
  <si>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</si>
  <si>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</si>
  <si>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</si>
  <si>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</si>
  <si>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</si>
  <si>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</si>
  <si>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</si>
  <si>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</si>
  <si>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</si>
  <si>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</si>
  <si>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</si>
  <si>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</si>
  <si>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</si>
  <si>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</si>
  <si>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</si>
  <si>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</si>
  <si>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</si>
  <si>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</si>
  <si>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</si>
  <si>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</si>
  <si>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</si>
  <si>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</si>
  <si>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</si>
  <si>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</si>
  <si>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</si>
  <si>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</si>
  <si>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</si>
  <si>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</si>
  <si>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</si>
  <si>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</si>
  <si>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</si>
  <si>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</si>
  <si>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</si>
  <si>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</si>
  <si>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</si>
  <si>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</si>
  <si>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</si>
  <si>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</si>
  <si>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</si>
  <si>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</si>
  <si>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</si>
  <si>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</si>
  <si>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</si>
  <si>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</si>
  <si>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</si>
  <si>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</si>
  <si>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</si>
  <si>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</si>
  <si>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</si>
  <si>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</si>
  <si>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</si>
  <si>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</si>
  <si>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</si>
  <si>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</si>
  <si>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</si>
  <si>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</si>
  <si>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</si>
  <si>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</si>
  <si>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</si>
  <si>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</si>
  <si>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</si>
  <si>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</si>
  <si>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</si>
  <si>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</si>
  <si>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</si>
  <si>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</si>
  <si>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</si>
  <si>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</si>
  <si>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</si>
  <si>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</si>
  <si>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</si>
  <si>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</si>
  <si>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</si>
  <si>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</si>
  <si>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</si>
  <si>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</si>
  <si>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</si>
  <si>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</si>
  <si>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</si>
  <si>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</si>
  <si>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</si>
  <si>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</si>
  <si>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</si>
  <si>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</si>
  <si>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</si>
  <si>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</si>
  <si>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</si>
  <si>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</si>
  <si>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</si>
  <si>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</si>
  <si>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</si>
  <si>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</si>
  <si>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</si>
  <si>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</si>
  <si>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</si>
  <si>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</si>
  <si>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</si>
  <si>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</si>
  <si>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</si>
  <si>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</si>
  <si>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</si>
  <si>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</si>
  <si>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</si>
  <si>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</si>
  <si>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</si>
  <si>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</si>
  <si>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</si>
  <si>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</si>
  <si>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</si>
  <si>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</si>
  <si>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</si>
  <si>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</si>
  <si>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</si>
  <si>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</si>
  <si>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</si>
  <si>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</si>
  <si>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</si>
  <si>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</si>
  <si>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</si>
  <si>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</si>
  <si>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</si>
  <si>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</si>
  <si>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</si>
  <si>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</si>
  <si>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</si>
  <si>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</si>
  <si>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</si>
  <si>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</si>
  <si>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</si>
  <si>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</si>
  <si>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</si>
  <si>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</si>
  <si>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</si>
  <si>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</si>
  <si>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</si>
  <si>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</si>
  <si>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</si>
  <si>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</si>
  <si>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</si>
  <si>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</si>
  <si>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</si>
  <si>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</si>
  <si>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</si>
  <si>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</si>
  <si>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</si>
  <si>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</si>
  <si>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</si>
  <si>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</si>
  <si>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</si>
  <si>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</si>
  <si>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</si>
  <si>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</si>
  <si>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</si>
  <si>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</si>
  <si>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</si>
  <si>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</si>
  <si>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</si>
  <si>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</si>
  <si>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</si>
  <si>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</si>
  <si>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</si>
  <si>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</si>
  <si>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</si>
  <si>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</si>
  <si>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</si>
  <si>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</si>
  <si>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</si>
  <si>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</si>
  <si>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</si>
  <si>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</si>
  <si>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</si>
  <si>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</si>
  <si>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</si>
  <si>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</si>
  <si>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</si>
  <si>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</si>
  <si>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</si>
  <si>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</si>
  <si>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</si>
  <si>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</si>
  <si>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</si>
  <si>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</si>
  <si>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</si>
  <si>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</si>
  <si>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</si>
  <si>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</si>
  <si>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</si>
  <si>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</si>
  <si>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</si>
  <si>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</si>
  <si>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</si>
  <si>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</si>
  <si>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</si>
  <si>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</si>
  <si>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</si>
  <si>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</si>
  <si>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</si>
  <si>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</si>
  <si>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</si>
  <si>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</si>
  <si>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</si>
  <si>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</si>
  <si>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</si>
  <si>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</si>
  <si>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</si>
  <si>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</si>
  <si>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</si>
  <si>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</si>
  <si>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</si>
  <si>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</si>
  <si>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</si>
  <si>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</si>
  <si>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</si>
  <si>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</si>
  <si>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</si>
  <si>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</si>
  <si>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</si>
  <si>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</si>
  <si>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</si>
  <si>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</si>
  <si>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</si>
  <si>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</si>
  <si>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</si>
  <si>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</si>
  <si>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</si>
  <si>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</si>
  <si>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</si>
  <si>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</si>
  <si>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</si>
  <si>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</si>
  <si>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</si>
  <si>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</si>
  <si>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</si>
  <si>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</si>
  <si>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</si>
  <si>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</si>
  <si>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</si>
  <si>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</si>
  <si>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</si>
  <si>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</si>
  <si>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</si>
  <si>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</si>
  <si>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</si>
  <si>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</si>
  <si>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</si>
  <si>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</si>
  <si>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</si>
  <si>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</si>
  <si>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</si>
  <si>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</si>
  <si>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</si>
  <si>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</si>
  <si>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</si>
  <si>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</si>
  <si>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</si>
  <si>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</si>
  <si>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</si>
  <si>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</si>
  <si>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</si>
  <si>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</si>
  <si>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</si>
  <si>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</si>
  <si>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</si>
  <si>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</si>
  <si>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</si>
  <si>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</si>
  <si>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</si>
  <si>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</si>
  <si>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</si>
  <si>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</si>
  <si>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</si>
  <si>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</si>
  <si>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</si>
  <si>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</si>
  <si>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</si>
  <si>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</si>
  <si>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</si>
  <si>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</si>
  <si>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</si>
  <si>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</si>
  <si>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</si>
  <si>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</si>
  <si>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</si>
  <si>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</si>
  <si>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</si>
  <si>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</si>
  <si>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</si>
  <si>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</si>
  <si>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</si>
  <si>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</si>
  <si>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</si>
  <si>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</si>
  <si>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</si>
  <si>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</si>
  <si>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</si>
  <si>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</si>
  <si>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</si>
  <si>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</si>
  <si>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</si>
  <si>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</si>
  <si>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</si>
  <si>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</si>
  <si>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</si>
  <si>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</si>
  <si>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</si>
  <si>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</si>
  <si>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</si>
  <si>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</si>
  <si>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</si>
  <si>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</si>
  <si>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</si>
  <si>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</si>
  <si>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</si>
  <si>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</si>
  <si>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</si>
  <si>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</si>
  <si>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</si>
  <si>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</si>
  <si>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</si>
  <si>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</si>
  <si>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</si>
  <si>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</si>
  <si>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</si>
  <si>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</si>
  <si>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</si>
  <si>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</si>
  <si>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</si>
  <si>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</si>
  <si>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</si>
  <si>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</si>
  <si>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</si>
  <si>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</si>
  <si>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</si>
  <si>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</si>
  <si>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</si>
  <si>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</si>
  <si>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</si>
  <si>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</si>
  <si>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</si>
  <si>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</si>
  <si>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</si>
  <si>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</si>
  <si>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</si>
  <si>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</si>
  <si>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</si>
  <si>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</si>
  <si>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</si>
  <si>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</si>
  <si>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</si>
  <si>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</si>
  <si>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</si>
  <si>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</si>
  <si>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</si>
  <si>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</si>
  <si>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</si>
  <si>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</si>
  <si>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</si>
  <si>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</si>
  <si>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</si>
  <si>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</si>
  <si>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</si>
  <si>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</si>
  <si>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</si>
  <si>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</si>
  <si>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</si>
  <si>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</si>
  <si>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</si>
  <si>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</si>
  <si>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</si>
  <si>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</si>
  <si>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</si>
  <si>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</si>
  <si>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</si>
  <si>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</si>
  <si>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</si>
  <si>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</si>
  <si>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</si>
  <si>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</si>
  <si>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</si>
  <si>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</si>
  <si>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</si>
  <si>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</si>
  <si>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</si>
  <si>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</si>
  <si>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</si>
  <si>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</si>
  <si>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</si>
  <si>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</si>
  <si>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</si>
  <si>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</si>
  <si>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</si>
  <si>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</si>
  <si>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</si>
  <si>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</si>
  <si>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</si>
  <si>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</si>
  <si>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</si>
  <si>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</si>
  <si>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</si>
  <si>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</si>
  <si>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</si>
  <si>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</si>
  <si>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</si>
  <si>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</si>
  <si>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</si>
  <si>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</si>
  <si>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</si>
  <si>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</si>
  <si>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</si>
  <si>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</si>
  <si>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</si>
  <si>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</si>
  <si>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</si>
  <si>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</si>
  <si>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</si>
  <si>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</si>
  <si>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</si>
  <si>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</si>
  <si>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</si>
  <si>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</si>
  <si>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</si>
  <si>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</si>
  <si>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</si>
  <si>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</si>
  <si>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</si>
  <si>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</si>
  <si>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</si>
  <si>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</si>
  <si>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</si>
  <si>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</si>
  <si>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</si>
  <si>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</si>
  <si>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</si>
  <si>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</si>
  <si>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</si>
  <si>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</si>
  <si>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</si>
  <si>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</si>
  <si>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</si>
  <si>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</si>
  <si>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</si>
  <si>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</si>
  <si>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</si>
  <si>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</si>
  <si>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</si>
  <si>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</si>
  <si>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</si>
  <si>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</si>
  <si>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</si>
  <si>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</si>
  <si>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</si>
  <si>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</si>
  <si>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</si>
  <si>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</si>
  <si>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</si>
  <si>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</si>
  <si>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</si>
  <si>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</si>
  <si>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</si>
  <si>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</si>
  <si>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</si>
  <si>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</si>
  <si>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</si>
  <si>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</si>
  <si>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</si>
  <si>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</si>
  <si>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</si>
  <si>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</si>
  <si>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</si>
  <si>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</si>
  <si>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</si>
  <si>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</si>
  <si>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</si>
  <si>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</si>
  <si>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</si>
  <si>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</si>
  <si>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</si>
  <si>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</si>
  <si>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</si>
  <si>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</si>
  <si>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</si>
  <si>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</si>
  <si>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</si>
  <si>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</si>
  <si>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</si>
  <si>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</si>
  <si>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</si>
  <si>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</si>
  <si>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</si>
  <si>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</si>
  <si>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</si>
  <si>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</si>
  <si>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</si>
  <si>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</si>
  <si>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</si>
  <si>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</si>
  <si>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</si>
  <si>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</si>
  <si>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</si>
  <si>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</si>
  <si>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</si>
  <si>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</si>
  <si>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</si>
  <si>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</si>
  <si>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</si>
  <si>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</si>
  <si>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</si>
  <si>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</si>
  <si>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</si>
  <si>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</si>
  <si>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</si>
  <si>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</si>
  <si>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</si>
  <si>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</si>
  <si>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</si>
  <si>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</si>
  <si>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</si>
  <si>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</si>
  <si>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</si>
  <si>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</si>
  <si>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</si>
  <si>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</si>
  <si>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</si>
  <si>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</si>
  <si>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</si>
  <si>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</si>
  <si>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</si>
  <si>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</si>
  <si>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</si>
  <si>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</si>
  <si>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</si>
  <si>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</si>
  <si>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</si>
  <si>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</si>
  <si>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</si>
  <si>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</si>
  <si>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</si>
  <si>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</si>
  <si>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</si>
  <si>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</si>
  <si>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</si>
  <si>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</si>
  <si>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</si>
  <si>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</si>
  <si>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</si>
  <si>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</si>
  <si>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</si>
  <si>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</si>
  <si>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</si>
  <si>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</si>
  <si>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</si>
  <si>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</si>
  <si>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</si>
  <si>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</si>
  <si>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</si>
  <si>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</si>
  <si>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</si>
  <si>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</si>
  <si>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</si>
  <si>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</si>
  <si>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</si>
  <si>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</si>
  <si>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</si>
  <si>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</si>
  <si>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</si>
  <si>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</si>
  <si>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</si>
  <si>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</si>
  <si>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</si>
  <si>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</si>
  <si>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</si>
  <si>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</si>
  <si>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</si>
  <si>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</si>
  <si>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</si>
  <si>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</si>
  <si>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</si>
  <si>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</si>
  <si>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</si>
  <si>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</si>
  <si>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</si>
  <si>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</si>
  <si>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</si>
  <si>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</si>
  <si>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</si>
  <si>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</si>
  <si>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</si>
  <si>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</si>
  <si>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</si>
  <si>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</si>
  <si>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</si>
  <si>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</si>
  <si>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</si>
  <si>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</si>
  <si>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</si>
  <si>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</si>
  <si>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</si>
  <si>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</si>
  <si>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</si>
  <si>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</si>
  <si>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</si>
  <si>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</si>
  <si>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</si>
  <si>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</si>
  <si>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</si>
  <si>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</si>
  <si>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</si>
  <si>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</si>
  <si>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</si>
  <si>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</si>
  <si>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</si>
  <si>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</si>
  <si>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</si>
  <si>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</si>
  <si>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</si>
  <si>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</si>
  <si>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</si>
  <si>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</si>
  <si>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</si>
  <si>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</si>
  <si>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</si>
  <si>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</si>
  <si>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</si>
  <si>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</si>
  <si>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</si>
  <si>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</si>
  <si>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</si>
  <si>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</si>
  <si>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</si>
  <si>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</si>
  <si>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</si>
  <si>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</si>
  <si>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</si>
  <si>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</si>
  <si>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</si>
  <si>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</si>
  <si>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</si>
  <si>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</si>
  <si>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</si>
  <si>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</si>
  <si>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</si>
  <si>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</si>
  <si>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</si>
  <si>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</si>
  <si>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</si>
  <si>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</si>
  <si>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</si>
  <si>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</si>
  <si>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</si>
  <si>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</si>
  <si>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</si>
  <si>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</si>
  <si>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</si>
  <si>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</si>
  <si>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</si>
  <si>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</si>
  <si>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</si>
  <si>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</si>
  <si>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</si>
  <si>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</si>
  <si>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</si>
  <si>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</si>
  <si>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</si>
  <si>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</si>
  <si>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</si>
  <si>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</si>
  <si>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</si>
  <si>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</si>
  <si>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</si>
  <si>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</si>
  <si>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</si>
  <si>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</si>
  <si>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</si>
  <si>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</si>
  <si>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</si>
  <si>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</si>
  <si>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</si>
  <si>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</si>
  <si>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</si>
  <si>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</si>
  <si>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</si>
  <si>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</si>
  <si>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</si>
  <si>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</si>
  <si>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</si>
  <si>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</si>
  <si>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</si>
  <si>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</si>
  <si>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</si>
  <si>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</si>
  <si>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</si>
  <si>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</si>
  <si>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</si>
  <si>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</si>
  <si>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</si>
  <si>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</si>
  <si>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</si>
  <si>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</si>
  <si>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</si>
  <si>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</si>
  <si>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</si>
  <si>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</si>
  <si>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</si>
  <si>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</si>
  <si>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</si>
  <si>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</si>
  <si>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</si>
  <si>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</si>
  <si>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</si>
  <si>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</si>
  <si>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</si>
  <si>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</si>
  <si>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</si>
  <si>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</si>
  <si>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</si>
  <si>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</si>
  <si>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</si>
  <si>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</si>
  <si>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</si>
  <si>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</si>
  <si>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</si>
  <si>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</si>
  <si>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</si>
  <si>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</si>
  <si>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</si>
  <si>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</si>
  <si>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</si>
  <si>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</si>
  <si>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</si>
  <si>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</si>
  <si>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</si>
  <si>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</si>
  <si>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</si>
  <si>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</si>
  <si>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</si>
  <si>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</si>
  <si>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</si>
  <si>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</si>
  <si>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</si>
  <si>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</si>
  <si>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</si>
  <si>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</si>
  <si>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</si>
  <si>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</si>
  <si>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</si>
  <si>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</si>
  <si>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</si>
  <si>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</si>
  <si>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</si>
  <si>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</si>
  <si>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</si>
  <si>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</si>
  <si>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</si>
  <si>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</si>
  <si>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</si>
  <si>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</si>
  <si>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</si>
  <si>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</si>
  <si>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</si>
  <si>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</si>
  <si>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</si>
  <si>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</si>
  <si>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</si>
  <si>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</si>
  <si>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</si>
  <si>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</si>
  <si>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</si>
  <si>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</si>
  <si>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</si>
  <si>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</si>
  <si>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</si>
  <si>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</si>
  <si>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</si>
  <si>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</si>
  <si>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</si>
  <si>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</si>
  <si>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</si>
  <si>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</si>
  <si>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</si>
  <si>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</si>
  <si>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</si>
  <si>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</si>
  <si>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</si>
  <si>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</si>
  <si>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</si>
  <si>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</si>
  <si>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</si>
  <si>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</si>
  <si>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</si>
  <si>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</si>
  <si>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</si>
  <si>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</si>
  <si>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</si>
  <si>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</si>
  <si>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</si>
  <si>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</si>
  <si>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</si>
  <si>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</si>
  <si>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</si>
  <si>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</si>
  <si>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</si>
  <si>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</si>
  <si>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</si>
  <si>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</si>
  <si>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</si>
  <si>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</si>
  <si>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</si>
  <si>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</si>
  <si>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</si>
  <si>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</si>
  <si>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</si>
  <si>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</si>
  <si>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</si>
  <si>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</si>
  <si>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</si>
  <si>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</si>
  <si>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</si>
  <si>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</si>
  <si>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</si>
  <si>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</si>
  <si>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</si>
  <si>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</si>
  <si>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</si>
  <si>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</si>
  <si>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</si>
  <si>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</si>
  <si>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</si>
  <si>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</si>
  <si>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</si>
  <si>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</si>
  <si>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</si>
  <si>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</si>
  <si>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</si>
  <si>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</si>
  <si>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</si>
  <si>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</si>
  <si>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</si>
  <si>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</si>
  <si>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</si>
  <si>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</si>
  <si>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</si>
  <si>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</si>
  <si>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</si>
  <si>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</si>
  <si>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</si>
  <si>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</si>
  <si>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</si>
  <si>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</si>
  <si>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</si>
  <si>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</si>
  <si>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</si>
  <si>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</si>
  <si>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</si>
  <si>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</si>
  <si>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</si>
  <si>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</si>
  <si>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</si>
  <si>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</si>
  <si>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</si>
  <si>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</si>
  <si>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</si>
  <si>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</si>
  <si>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</si>
  <si>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</si>
  <si>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</si>
  <si>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</si>
  <si>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</si>
  <si>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</si>
  <si>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</si>
  <si>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</si>
  <si>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</si>
  <si>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</si>
  <si>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</si>
  <si>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</si>
  <si>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</si>
  <si>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</si>
  <si>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</si>
  <si>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</si>
  <si>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</si>
  <si>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</si>
  <si>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</si>
  <si>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</si>
  <si>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</si>
  <si>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</si>
  <si>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</si>
  <si>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</si>
  <si>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</si>
  <si>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</si>
  <si>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</si>
  <si>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</si>
  <si>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</si>
  <si>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</si>
  <si>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</si>
  <si>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</si>
  <si>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</si>
  <si>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</si>
  <si>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</si>
  <si>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</si>
  <si>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</si>
  <si>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</si>
  <si>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</si>
  <si>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</si>
  <si>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</si>
  <si>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</si>
  <si>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</si>
  <si>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</si>
  <si>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</si>
  <si>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</si>
  <si>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</si>
  <si>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</si>
  <si>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</si>
  <si>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</si>
  <si>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</si>
  <si>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</si>
  <si>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</si>
  <si>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</si>
  <si>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</si>
  <si>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</si>
  <si>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</si>
  <si>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</si>
  <si>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</si>
  <si>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</si>
  <si>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</si>
  <si>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</si>
  <si>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</si>
  <si>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</si>
  <si>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</si>
  <si>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</si>
  <si>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</si>
  <si>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</si>
  <si>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</si>
  <si>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</si>
  <si>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</si>
  <si>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</si>
  <si>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</si>
  <si>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</si>
  <si>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</si>
  <si>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</si>
  <si>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</si>
  <si>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</si>
  <si>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</si>
  <si>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</si>
  <si>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</si>
  <si>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</si>
  <si>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</si>
  <si>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</si>
  <si>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</si>
  <si>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</si>
  <si>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</si>
  <si>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</si>
  <si>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</si>
  <si>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</si>
  <si>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</si>
  <si>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</si>
  <si>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</si>
  <si>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</si>
  <si>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</si>
  <si>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</si>
  <si>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</si>
  <si>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</si>
  <si>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</si>
  <si>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</si>
  <si>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</si>
  <si>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</si>
  <si>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</si>
  <si>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</si>
  <si>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</si>
  <si>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</si>
  <si>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</si>
  <si>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</si>
  <si>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</si>
  <si>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</si>
  <si>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</si>
  <si>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</si>
  <si>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</si>
  <si>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</si>
  <si>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</si>
  <si>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</si>
  <si>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</si>
  <si>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</si>
  <si>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</si>
  <si>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</si>
  <si>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</si>
  <si>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</si>
  <si>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</si>
  <si>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</si>
  <si>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</si>
  <si>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</si>
  <si>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</si>
  <si>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</si>
  <si>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</si>
  <si>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</si>
  <si>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</si>
  <si>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</si>
  <si>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</si>
  <si>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</si>
  <si>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</si>
  <si>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</si>
  <si>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</si>
  <si>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</si>
  <si>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</si>
  <si>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</si>
  <si>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</si>
  <si>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</si>
  <si>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</si>
  <si>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</si>
  <si>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</si>
  <si>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</si>
  <si>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</si>
  <si>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</si>
  <si>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</si>
  <si>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</si>
  <si>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</si>
  <si>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</si>
  <si>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</si>
  <si>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</si>
  <si>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</si>
  <si>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</si>
  <si>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</si>
  <si>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</si>
  <si>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</si>
  <si>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</si>
  <si>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</si>
  <si>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</si>
  <si>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</si>
  <si>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</si>
  <si>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</si>
  <si>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</si>
  <si>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</si>
  <si>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</si>
  <si>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</si>
  <si>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</si>
  <si>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</si>
  <si>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</si>
  <si>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</si>
  <si>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</si>
  <si>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</si>
  <si>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</si>
  <si>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</si>
  <si>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</si>
  <si>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</si>
  <si>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</si>
  <si>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</si>
  <si>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</si>
  <si>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</si>
  <si>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</si>
  <si>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</si>
  <si>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</si>
  <si>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</si>
  <si>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</si>
  <si>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</si>
  <si>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</si>
  <si>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</si>
  <si>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</si>
  <si>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</si>
  <si>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</si>
  <si>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</si>
  <si>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</si>
  <si>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</si>
  <si>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</si>
  <si>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</si>
  <si>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</si>
  <si>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</si>
  <si>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</si>
  <si>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</si>
  <si>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</si>
  <si>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</si>
  <si>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</si>
  <si>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</si>
  <si>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</si>
  <si>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</si>
  <si>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</si>
  <si>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</si>
  <si>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</si>
  <si>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</si>
  <si>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</si>
  <si>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</si>
  <si>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</si>
  <si>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</si>
  <si>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</si>
  <si>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</si>
  <si>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</si>
  <si>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</si>
  <si>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</si>
  <si>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</si>
  <si>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</si>
  <si>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</si>
  <si>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</si>
  <si>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</si>
  <si>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</si>
  <si>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</si>
  <si>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</si>
  <si>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</si>
  <si>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</si>
  <si>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</si>
  <si>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</si>
  <si>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</si>
  <si>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</si>
  <si>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</si>
  <si>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</si>
  <si>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</si>
  <si>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</si>
  <si>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</si>
  <si>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</si>
  <si>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</si>
  <si>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</si>
  <si>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</si>
  <si>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</si>
  <si>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</si>
  <si>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</si>
  <si>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</si>
  <si>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</si>
  <si>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</si>
  <si>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</si>
  <si>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</si>
  <si>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</si>
  <si>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</si>
  <si>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</si>
  <si>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</si>
  <si>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</si>
  <si>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</si>
  <si>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</si>
  <si>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</si>
  <si>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</si>
  <si>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</si>
  <si>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</si>
  <si>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</si>
  <si>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</si>
  <si>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</si>
  <si>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</si>
  <si>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</si>
  <si>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</si>
  <si>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</si>
  <si>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</si>
  <si>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</si>
  <si>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</si>
  <si>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</si>
  <si>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</si>
  <si>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</si>
  <si>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</si>
  <si>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</si>
  <si>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</si>
  <si>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</si>
  <si>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</si>
  <si>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</si>
  <si>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</si>
  <si>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</si>
  <si>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</si>
  <si>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</si>
  <si>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</si>
  <si>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</si>
  <si>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</si>
  <si>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</si>
  <si>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</si>
  <si>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</si>
  <si>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</si>
  <si>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</si>
  <si>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</si>
  <si>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</si>
  <si>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</si>
  <si>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</si>
  <si>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</si>
  <si>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</si>
  <si>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</si>
  <si>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</si>
  <si>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</si>
  <si>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</si>
  <si>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</si>
  <si>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</si>
  <si>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</si>
  <si>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</si>
  <si>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</si>
  <si>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</si>
  <si>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</si>
  <si>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</si>
  <si>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</si>
  <si>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</si>
  <si>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</si>
  <si>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</si>
  <si>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</si>
  <si>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</si>
  <si>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</si>
  <si>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</si>
  <si>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</si>
  <si>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</si>
  <si>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</si>
  <si>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</si>
  <si>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</si>
  <si>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</si>
  <si>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</si>
  <si>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</si>
  <si>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</si>
  <si>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</si>
  <si>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</si>
  <si>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</si>
  <si>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</si>
  <si>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</si>
  <si>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</si>
  <si>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</si>
  <si>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</si>
  <si>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</si>
  <si>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</si>
  <si>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</si>
  <si>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</si>
  <si>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</si>
  <si>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</si>
  <si>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</si>
  <si>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</si>
  <si>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</si>
  <si>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</si>
  <si>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</si>
  <si>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</si>
  <si>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</si>
  <si>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</si>
  <si>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</si>
  <si>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</si>
  <si>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</si>
  <si>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</si>
  <si>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</si>
  <si>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</si>
  <si>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</si>
  <si>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</si>
  <si>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</si>
  <si>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</si>
  <si>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</si>
  <si>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</si>
  <si>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</si>
  <si>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</si>
  <si>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</si>
  <si>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</si>
  <si>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</si>
  <si>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</si>
  <si>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</si>
  <si>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</si>
  <si>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</si>
  <si>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</si>
  <si>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</si>
  <si>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</si>
  <si>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</si>
  <si>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</si>
  <si>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</si>
  <si>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</si>
  <si>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</si>
  <si>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</si>
  <si>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</si>
  <si>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</si>
  <si>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</si>
  <si>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</si>
  <si>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</si>
  <si>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</si>
  <si>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</si>
  <si>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</si>
  <si>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</si>
  <si>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</si>
  <si>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</si>
  <si>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</si>
  <si>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</si>
  <si>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</si>
  <si>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</si>
  <si>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</si>
  <si>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</si>
  <si>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</si>
  <si>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</si>
  <si>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</si>
  <si>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</si>
  <si>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</si>
  <si>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</si>
  <si>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</si>
  <si>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</si>
  <si>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</si>
  <si>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</si>
  <si>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</si>
  <si>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</si>
  <si>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</si>
  <si>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</si>
  <si>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</si>
  <si>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</si>
  <si>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</si>
  <si>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</si>
  <si>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</si>
  <si>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</si>
  <si>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</si>
  <si>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</si>
  <si>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</si>
  <si>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</si>
  <si>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</si>
  <si>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</si>
  <si>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</si>
  <si>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</si>
  <si>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</si>
  <si>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</si>
  <si>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</si>
  <si>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</si>
  <si>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</si>
  <si>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</si>
  <si>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</si>
  <si>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</si>
  <si>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</si>
  <si>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</si>
  <si>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</si>
  <si>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</si>
  <si>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</si>
  <si>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</si>
  <si>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</si>
  <si>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</si>
  <si>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</si>
  <si>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</si>
  <si>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</si>
  <si>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</si>
  <si>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</si>
  <si>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</si>
  <si>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</si>
  <si>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</si>
  <si>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</si>
  <si>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</si>
  <si>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</si>
  <si>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</si>
  <si>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</si>
  <si>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</si>
  <si>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</si>
  <si>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</si>
  <si>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</si>
  <si>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</si>
  <si>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</si>
  <si>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</si>
  <si>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</si>
  <si>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</si>
  <si>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</si>
  <si>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</si>
  <si>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</si>
  <si>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</si>
  <si>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</si>
  <si>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</si>
  <si>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</si>
  <si>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</si>
  <si>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</si>
  <si>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</si>
  <si>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</si>
  <si>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</si>
  <si>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</si>
  <si>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</si>
  <si>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</si>
  <si>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</si>
  <si>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</si>
  <si>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</si>
  <si>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</si>
  <si>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</si>
  <si>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</si>
  <si>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</si>
  <si>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</si>
  <si>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</si>
  <si>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</si>
  <si>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</si>
  <si>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</si>
  <si>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</si>
  <si>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</si>
  <si>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</si>
  <si>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</si>
  <si>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</si>
  <si>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</si>
  <si>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</si>
  <si>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</si>
  <si>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</si>
  <si>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</si>
  <si>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</si>
  <si>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</si>
  <si>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</si>
  <si>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</si>
  <si>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</si>
  <si>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</si>
  <si>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</si>
  <si>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</si>
  <si>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</si>
  <si>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</si>
  <si>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</si>
  <si>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</si>
  <si>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</si>
  <si>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</si>
  <si>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</si>
  <si>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</si>
  <si>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</si>
  <si>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</si>
  <si>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</si>
  <si>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</si>
  <si>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</si>
  <si>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</si>
  <si>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</si>
  <si>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</si>
  <si>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</si>
  <si>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</si>
  <si>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</si>
  <si>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</si>
  <si>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</si>
  <si>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</si>
  <si>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</si>
  <si>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</si>
  <si>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</si>
  <si>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</si>
  <si>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</si>
  <si>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</si>
  <si>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</si>
  <si>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</si>
  <si>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</si>
  <si>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</si>
  <si>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</si>
  <si>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</si>
  <si>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</si>
  <si>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</si>
  <si>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</si>
  <si>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</si>
  <si>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</si>
  <si>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</si>
  <si>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</si>
  <si>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</si>
  <si>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</si>
  <si>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</si>
  <si>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</si>
  <si>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</si>
  <si>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</si>
  <si>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</si>
  <si>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</si>
  <si>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</si>
  <si>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</si>
  <si>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</si>
  <si>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</si>
  <si>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</si>
  <si>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</si>
  <si>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</si>
  <si>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</si>
  <si>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</si>
  <si>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</si>
  <si>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</si>
  <si>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</si>
  <si>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</si>
  <si>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</si>
  <si>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</si>
  <si>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</si>
  <si>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</si>
  <si>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</si>
  <si>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</si>
  <si>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</si>
  <si>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</si>
  <si>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</si>
  <si>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</si>
  <si>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</si>
  <si>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</si>
  <si>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</si>
  <si>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</si>
  <si>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</si>
  <si>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</si>
  <si>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</si>
  <si>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</si>
  <si>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</si>
  <si>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</si>
  <si>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</si>
  <si>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</si>
  <si>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</si>
  <si>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</si>
  <si>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</si>
  <si>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</si>
  <si>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</si>
  <si>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</si>
  <si>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</si>
  <si>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</si>
  <si>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</si>
  <si>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</si>
  <si>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</si>
  <si>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</si>
  <si>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</si>
  <si>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</si>
  <si>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</si>
  <si>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</si>
  <si>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</si>
  <si>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</si>
  <si>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</si>
  <si>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</si>
  <si>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</si>
  <si>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</si>
  <si>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</si>
  <si>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</si>
  <si>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</si>
  <si>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</si>
  <si>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</si>
  <si>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</si>
  <si>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</si>
  <si>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</si>
  <si>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</si>
  <si>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</si>
  <si>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</si>
  <si>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</si>
  <si>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</si>
  <si>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</si>
  <si>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</si>
  <si>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</si>
  <si>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</si>
  <si>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</si>
  <si>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</si>
  <si>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</si>
  <si>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</si>
  <si>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</si>
  <si>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</si>
  <si>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</si>
  <si>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</si>
  <si>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</si>
  <si>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</si>
  <si>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</si>
  <si>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</si>
  <si>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</si>
  <si>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</si>
  <si>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</si>
  <si>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</si>
  <si>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</si>
  <si>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</si>
  <si>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</si>
  <si>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</si>
  <si>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</si>
  <si>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</si>
  <si>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</si>
  <si>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</si>
  <si>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</si>
  <si>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</si>
  <si>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</si>
  <si>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</si>
  <si>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</si>
  <si>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</si>
  <si>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</si>
  <si>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</si>
  <si>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</si>
  <si>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</si>
  <si>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</si>
  <si>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</si>
  <si>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</si>
  <si>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</si>
  <si>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</si>
  <si>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</si>
  <si>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</si>
  <si>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</si>
  <si>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</si>
  <si>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</si>
  <si>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</si>
  <si>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</si>
  <si>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</si>
  <si>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</si>
  <si>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</si>
  <si>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</si>
  <si>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</si>
  <si>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</si>
  <si>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</si>
  <si>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</si>
  <si>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</si>
  <si>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</si>
  <si>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</si>
  <si>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</si>
  <si>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</si>
  <si>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</si>
  <si>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</si>
  <si>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</si>
  <si>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</si>
  <si>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</si>
  <si>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</si>
  <si>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</si>
  <si>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</si>
  <si>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</si>
  <si>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</si>
  <si>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</si>
  <si>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</si>
  <si>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</si>
  <si>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</si>
  <si>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</si>
  <si>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</si>
  <si>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</si>
  <si>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</si>
  <si>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</si>
  <si>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</si>
  <si>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</si>
  <si>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</si>
  <si>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</si>
  <si>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</si>
  <si>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</si>
  <si>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</si>
  <si>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</si>
  <si>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</si>
  <si>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</si>
  <si>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</si>
  <si>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</si>
  <si>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</si>
  <si>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</si>
  <si>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</si>
  <si>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</si>
  <si>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</si>
  <si>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</si>
  <si>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</si>
  <si>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</si>
  <si>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</si>
  <si>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</si>
  <si>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</si>
  <si>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</si>
  <si>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</si>
  <si>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</si>
  <si>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</si>
  <si>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</si>
  <si>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</si>
  <si>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</si>
  <si>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</si>
  <si>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</si>
  <si>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</si>
  <si>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</si>
  <si>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</si>
  <si>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</si>
  <si>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</si>
  <si>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</si>
  <si>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</si>
  <si>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</si>
  <si>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</si>
  <si>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</si>
  <si>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</si>
  <si>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</si>
  <si>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</si>
  <si>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</si>
  <si>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</si>
  <si>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</si>
  <si>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</si>
  <si>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</si>
  <si>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</si>
  <si>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</si>
  <si>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</si>
  <si>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</si>
  <si>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</si>
  <si>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</si>
  <si>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</si>
  <si>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</si>
  <si>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</si>
  <si>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</si>
  <si>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</si>
  <si>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</si>
  <si>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</si>
  <si>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</si>
  <si>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</si>
  <si>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</si>
  <si>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</si>
  <si>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</si>
  <si>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</si>
  <si>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</si>
  <si>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</si>
  <si>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</si>
  <si>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</si>
  <si>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</si>
  <si>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</si>
  <si>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</si>
  <si>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</si>
  <si>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</si>
  <si>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</si>
  <si>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</si>
  <si>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</si>
  <si>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</si>
  <si>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</si>
  <si>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</si>
  <si>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</si>
  <si>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</si>
  <si>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</si>
  <si>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</si>
  <si>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</si>
  <si>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</si>
  <si>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</si>
  <si>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</si>
  <si>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</si>
  <si>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</si>
  <si>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</si>
  <si>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</si>
  <si>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</si>
  <si>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</si>
  <si>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</si>
  <si>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</si>
  <si>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</si>
  <si>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</si>
  <si>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</si>
  <si>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</si>
  <si>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</si>
  <si>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</si>
  <si>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</si>
  <si>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</si>
  <si>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</si>
  <si>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</si>
  <si>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</si>
  <si>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</si>
  <si>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</si>
  <si>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</si>
  <si>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</si>
  <si>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</si>
  <si>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</si>
  <si>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</si>
  <si>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</si>
  <si>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</si>
  <si>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</si>
  <si>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</si>
  <si>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</si>
  <si>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</si>
  <si>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</si>
  <si>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</si>
  <si>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</si>
  <si>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</si>
  <si>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</si>
  <si>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</si>
  <si>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</si>
  <si>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</si>
  <si>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</si>
  <si>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</si>
  <si>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</si>
  <si>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</si>
  <si>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</si>
  <si>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</si>
  <si>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</si>
  <si>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</si>
  <si>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</si>
  <si>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</si>
  <si>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</si>
  <si>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</si>
  <si>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</si>
  <si>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</si>
  <si>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</si>
  <si>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</si>
  <si>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</si>
  <si>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</si>
  <si>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</si>
  <si>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</si>
  <si>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</si>
  <si>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</si>
  <si>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</si>
  <si>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</si>
  <si>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</si>
  <si>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</si>
  <si>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</si>
  <si>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</si>
  <si>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</si>
  <si>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</si>
  <si>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</si>
  <si>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</si>
  <si>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</si>
  <si>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</si>
  <si>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</si>
  <si>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</si>
  <si>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</si>
  <si>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</si>
  <si>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</si>
  <si>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</si>
  <si>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</si>
  <si>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</si>
  <si>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</si>
  <si>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</si>
  <si>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</si>
  <si>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</si>
  <si>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</si>
  <si>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</si>
  <si>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</si>
  <si>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</si>
  <si>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</si>
  <si>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</si>
  <si>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</si>
  <si>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</si>
  <si>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</si>
  <si>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</si>
  <si>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</si>
  <si>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</si>
  <si>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</si>
  <si>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</si>
  <si>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</si>
  <si>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</si>
  <si>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</si>
  <si>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</si>
  <si>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</si>
  <si>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</si>
  <si>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</si>
  <si>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</si>
  <si>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</si>
  <si>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</si>
  <si>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</si>
  <si>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</si>
  <si>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</si>
  <si>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</si>
  <si>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</si>
  <si>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</si>
  <si>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</si>
  <si>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</si>
  <si>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</si>
  <si>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</si>
  <si>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</si>
  <si>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</si>
  <si>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</si>
  <si>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</si>
  <si>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</si>
  <si>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</si>
  <si>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</si>
  <si>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</si>
  <si>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</si>
  <si>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</si>
  <si>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</si>
  <si>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</si>
  <si>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</si>
  <si>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</si>
  <si>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</si>
  <si>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</si>
  <si>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</si>
  <si>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</si>
  <si>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</si>
  <si>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</si>
  <si>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</si>
  <si>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</si>
  <si>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</si>
  <si>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</si>
  <si>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</si>
  <si>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</si>
  <si>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</si>
  <si>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</si>
  <si>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</si>
  <si>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</si>
  <si>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</si>
  <si>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</si>
  <si>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</si>
  <si>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</si>
  <si>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</si>
  <si>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</si>
  <si>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</si>
  <si>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</si>
  <si>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</si>
  <si>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</si>
  <si>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</si>
  <si>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</si>
  <si>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</si>
  <si>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</si>
  <si>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</si>
  <si>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</si>
  <si>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</si>
  <si>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</si>
  <si>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</si>
  <si>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</si>
  <si>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</si>
  <si>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</si>
  <si>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</si>
  <si>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</si>
  <si>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</si>
  <si>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</si>
  <si>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</si>
  <si>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</si>
  <si>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</si>
  <si>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</si>
  <si>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</si>
  <si>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</si>
  <si>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</si>
  <si>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</si>
  <si>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</si>
  <si>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</si>
  <si>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</si>
  <si>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</si>
  <si>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</si>
  <si>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</si>
  <si>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</si>
  <si>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</si>
  <si>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</si>
  <si>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</si>
  <si>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</si>
  <si>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</si>
  <si>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</si>
  <si>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</si>
  <si>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</si>
  <si>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</si>
  <si>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</si>
  <si>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</si>
  <si>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</si>
  <si>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</si>
  <si>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</si>
  <si>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</si>
  <si>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</si>
  <si>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</si>
  <si>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</si>
  <si>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</si>
  <si>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</si>
  <si>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</si>
  <si>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</si>
  <si>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</si>
  <si>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</si>
  <si>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</si>
  <si>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</si>
  <si>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</si>
  <si>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</si>
  <si>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</si>
  <si>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</si>
  <si>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</si>
  <si>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</si>
  <si>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</si>
  <si>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</si>
  <si>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</si>
  <si>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</si>
  <si>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</si>
  <si>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</si>
  <si>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</si>
  <si>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</si>
  <si>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</si>
  <si>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</si>
  <si>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</si>
  <si>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</si>
  <si>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</si>
  <si>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</si>
  <si>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</si>
  <si>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</si>
  <si>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</si>
  <si>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</si>
  <si>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</si>
  <si>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</si>
  <si>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</si>
  <si>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</si>
  <si>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</si>
  <si>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</si>
  <si>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</si>
  <si>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</si>
  <si>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</si>
  <si>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</si>
  <si>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</si>
  <si>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</si>
  <si>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</si>
  <si>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</si>
  <si>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</si>
  <si>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</si>
  <si>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</si>
  <si>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</si>
  <si>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</si>
  <si>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</si>
  <si>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</si>
  <si>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</si>
  <si>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</si>
  <si>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</si>
  <si>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</si>
  <si>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</si>
  <si>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</si>
  <si>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</si>
  <si>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</si>
  <si>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</si>
  <si>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</si>
  <si>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</si>
  <si>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</si>
  <si>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</si>
  <si>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</si>
  <si>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</si>
  <si>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</si>
  <si>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</si>
  <si>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</si>
  <si>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</si>
  <si>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</si>
  <si>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</si>
  <si>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</si>
  <si>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</si>
  <si>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</si>
  <si>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</si>
  <si>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</si>
  <si>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</si>
  <si>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</si>
  <si>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</si>
  <si>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</si>
  <si>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</si>
  <si>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</si>
  <si>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</si>
  <si>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</si>
  <si>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</si>
  <si>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</si>
  <si>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</si>
  <si>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</si>
  <si>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</si>
  <si>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</si>
  <si>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</si>
  <si>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</si>
  <si>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</si>
  <si>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</si>
  <si>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</si>
  <si>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</si>
  <si>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</si>
  <si>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</si>
  <si>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</si>
  <si>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</si>
  <si>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</si>
  <si>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</si>
  <si>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</si>
  <si>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</si>
  <si>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</si>
  <si>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</si>
  <si>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</si>
  <si>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</si>
  <si>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</si>
  <si>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</si>
  <si>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</si>
  <si>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</si>
  <si>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</si>
  <si>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</si>
  <si>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</si>
  <si>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</si>
  <si>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</si>
  <si>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</si>
  <si>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</si>
  <si>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</si>
  <si>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</si>
  <si>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</si>
  <si>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</si>
  <si>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</si>
  <si>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</si>
  <si>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</si>
  <si>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</si>
  <si>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</si>
  <si>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</si>
  <si>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</si>
  <si>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</si>
  <si>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</si>
  <si>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</si>
  <si>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</si>
  <si>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</si>
  <si>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</si>
  <si>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</si>
  <si>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</si>
  <si>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</si>
  <si>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</si>
  <si>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</si>
  <si>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</si>
  <si>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</si>
  <si>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</si>
  <si>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</si>
  <si>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</si>
  <si>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</si>
  <si>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</si>
  <si>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</si>
  <si>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</si>
  <si>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</si>
  <si>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</si>
  <si>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</si>
  <si>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</si>
  <si>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</si>
  <si>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</si>
  <si>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</si>
  <si>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</si>
  <si>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</si>
  <si>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</si>
  <si>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</si>
  <si>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</si>
  <si>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</si>
  <si>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</si>
  <si>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</si>
  <si>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</si>
  <si>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</si>
  <si>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</si>
  <si>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</si>
  <si>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</si>
  <si>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</si>
  <si>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</si>
  <si>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</si>
  <si>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</si>
  <si>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</si>
  <si>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</si>
  <si>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</si>
  <si>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</si>
  <si>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</si>
  <si>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</si>
  <si>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</si>
  <si>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</si>
  <si>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</si>
  <si>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</si>
  <si>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</si>
  <si>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</si>
  <si>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</si>
  <si>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</si>
  <si>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</si>
  <si>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</si>
  <si>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</si>
  <si>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</si>
  <si>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</si>
  <si>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</si>
  <si>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</si>
  <si>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</si>
  <si>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</si>
  <si>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</si>
  <si>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</si>
  <si>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</si>
  <si>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</si>
  <si>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</si>
  <si>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</si>
  <si>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</si>
  <si>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</si>
  <si>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</si>
  <si>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</si>
  <si>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</si>
  <si>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</si>
  <si>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</si>
  <si>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</si>
  <si>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</si>
  <si>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</si>
  <si>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</si>
  <si>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</si>
  <si>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</si>
  <si>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</si>
  <si>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</si>
  <si>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</si>
  <si>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</si>
  <si>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</si>
  <si>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</si>
  <si>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</si>
  <si>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</si>
  <si>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</si>
  <si>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</si>
  <si>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</si>
  <si>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</si>
  <si>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</si>
  <si>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</si>
  <si>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</si>
  <si>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</si>
  <si>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</si>
  <si>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</si>
  <si>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</si>
  <si>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</si>
  <si>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</si>
  <si>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</si>
  <si>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</si>
  <si>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</si>
  <si>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</si>
  <si>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</si>
  <si>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</si>
  <si>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</si>
  <si>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</si>
  <si>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</si>
  <si>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</si>
  <si>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</si>
  <si>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</si>
  <si>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</si>
  <si>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</si>
  <si>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</si>
  <si>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</si>
  <si>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</si>
  <si>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</si>
  <si>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</si>
  <si>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</si>
  <si>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</si>
  <si>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</si>
  <si>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</si>
  <si>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</si>
  <si>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</si>
  <si>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</si>
  <si>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</si>
  <si>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</si>
  <si>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</si>
  <si>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</si>
  <si>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</si>
  <si>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</si>
  <si>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</si>
  <si>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</si>
  <si>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</si>
  <si>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</si>
  <si>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</si>
  <si>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</si>
  <si>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</si>
  <si>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</si>
  <si>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</si>
  <si>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</si>
  <si>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</si>
  <si>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</si>
  <si>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</si>
  <si>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</si>
  <si>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</si>
  <si>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</si>
  <si>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</si>
  <si>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</si>
  <si>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</si>
  <si>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</si>
  <si>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</si>
  <si>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</si>
  <si>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</si>
  <si>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</si>
  <si>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</si>
  <si>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</si>
  <si>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</si>
  <si>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</si>
  <si>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</si>
  <si>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</si>
  <si>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</si>
  <si>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</si>
  <si>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</si>
  <si>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</si>
  <si>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</si>
  <si>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</si>
  <si>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</si>
  <si>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</si>
  <si>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</si>
  <si>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</si>
  <si>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</si>
  <si>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</si>
  <si>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</si>
  <si>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</si>
  <si>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</si>
  <si>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</si>
  <si>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</si>
  <si>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</si>
  <si>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</si>
  <si>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</si>
  <si>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</si>
  <si>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</si>
  <si>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</si>
  <si>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</si>
  <si>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</si>
  <si>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</si>
  <si>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</si>
  <si>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</si>
  <si>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</si>
  <si>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</si>
  <si>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</si>
  <si>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</si>
  <si>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</si>
  <si>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</si>
  <si>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</si>
  <si>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</si>
  <si>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</si>
  <si>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</si>
  <si>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</si>
  <si>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</si>
  <si>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</si>
  <si>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</si>
  <si>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</si>
  <si>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</si>
  <si>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</si>
  <si>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</si>
  <si>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</si>
  <si>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</si>
  <si>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</si>
  <si>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</si>
  <si>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</si>
  <si>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</si>
  <si>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</si>
  <si>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</si>
  <si>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</si>
  <si>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</si>
  <si>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</si>
  <si>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</si>
  <si>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</si>
  <si>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</si>
  <si>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</si>
  <si>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</si>
  <si>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</si>
  <si>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</si>
  <si>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</si>
  <si>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</si>
  <si>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</si>
  <si>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</si>
  <si>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</si>
  <si>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</si>
  <si>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</si>
  <si>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</si>
  <si>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</si>
  <si>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</si>
  <si>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</si>
  <si>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</si>
  <si>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</si>
  <si>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</si>
  <si>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</si>
  <si>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</si>
  <si>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</si>
  <si>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</si>
  <si>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</si>
  <si>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</si>
  <si>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</si>
  <si>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</si>
  <si>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</si>
  <si>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</si>
  <si>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</si>
  <si>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</si>
  <si>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</si>
  <si>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</si>
  <si>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</si>
  <si>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</si>
  <si>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</si>
  <si>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</si>
  <si>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</si>
  <si>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</si>
  <si>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</si>
  <si>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</si>
  <si>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</si>
  <si>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</si>
  <si>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</si>
  <si>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</si>
  <si>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</si>
  <si>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</si>
  <si>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</si>
  <si>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</si>
  <si>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</si>
  <si>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</si>
  <si>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</si>
  <si>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</si>
  <si>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</si>
  <si>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</si>
  <si>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</si>
  <si>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</si>
  <si>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</si>
  <si>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</si>
  <si>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</si>
  <si>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</si>
  <si>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</si>
  <si>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</si>
  <si>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</si>
  <si>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</si>
  <si>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</si>
  <si>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</si>
  <si>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</si>
  <si>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</si>
  <si>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</si>
  <si>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</si>
  <si>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</si>
  <si>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</si>
  <si>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</si>
  <si>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</si>
  <si>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</si>
  <si>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</si>
  <si>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</si>
  <si>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</si>
  <si>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</si>
  <si>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</si>
  <si>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</si>
  <si>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</si>
  <si>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</si>
  <si>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</si>
  <si>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</si>
  <si>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</si>
  <si>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</si>
  <si>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</si>
  <si>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</si>
  <si>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</si>
  <si>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</si>
  <si>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</si>
  <si>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</si>
  <si>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</si>
  <si>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</si>
  <si>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</si>
  <si>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</si>
  <si>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</si>
  <si>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</si>
  <si>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</si>
  <si>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</si>
  <si>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</si>
  <si>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</si>
  <si>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</si>
  <si>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</si>
  <si>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</si>
  <si>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</si>
  <si>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</si>
  <si>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</si>
  <si>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</si>
  <si>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</si>
  <si>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</si>
  <si>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</si>
  <si>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</si>
  <si>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</si>
  <si>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</si>
  <si>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</si>
  <si>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</si>
  <si>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</si>
  <si>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</si>
  <si>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</si>
  <si>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</si>
  <si>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</si>
  <si>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</si>
  <si>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</si>
  <si>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</si>
  <si>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</si>
  <si>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</si>
  <si>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</si>
  <si>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</si>
  <si>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</si>
  <si>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</si>
  <si>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</si>
  <si>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</si>
  <si>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</si>
  <si>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</si>
  <si>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</si>
  <si>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</si>
  <si>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</si>
  <si>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</si>
  <si>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</si>
  <si>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</si>
  <si>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</si>
  <si>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</si>
  <si>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</si>
  <si>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</si>
  <si>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</si>
  <si>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</si>
  <si>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</si>
  <si>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</si>
  <si>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</si>
  <si>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</si>
  <si>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</si>
  <si>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</si>
  <si>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</si>
  <si>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</si>
  <si>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</si>
  <si>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</si>
  <si>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</si>
  <si>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</si>
  <si>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</si>
  <si>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</si>
  <si>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</si>
  <si>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</si>
  <si>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</si>
  <si>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</si>
  <si>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</si>
  <si>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</si>
  <si>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</si>
  <si>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</si>
  <si>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</si>
  <si>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</si>
  <si>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</si>
  <si>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</si>
  <si>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</si>
  <si>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</si>
  <si>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</si>
  <si>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</si>
  <si>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</si>
  <si>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</si>
  <si>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</si>
  <si>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</si>
  <si>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</si>
  <si>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</si>
  <si>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</si>
  <si>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</si>
  <si>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</si>
  <si>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</si>
  <si>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</si>
  <si>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</si>
  <si>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</si>
  <si>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</si>
  <si>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</si>
  <si>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</si>
  <si>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</si>
  <si>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</si>
  <si>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</si>
  <si>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</si>
  <si>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</si>
  <si>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</si>
  <si>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</si>
  <si>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</si>
  <si>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</si>
  <si>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</si>
  <si>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</si>
  <si>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</si>
  <si>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</si>
  <si>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</si>
  <si>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</si>
  <si>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</si>
  <si>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</si>
  <si>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</si>
  <si>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</si>
  <si>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</si>
  <si>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</si>
  <si>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</si>
  <si>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</si>
  <si>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</si>
  <si>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</si>
  <si>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</si>
  <si>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</si>
  <si>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</si>
  <si>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</si>
  <si>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</si>
  <si>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</si>
  <si>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</si>
  <si>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</si>
  <si>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</si>
  <si>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</si>
  <si>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</si>
  <si>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</si>
  <si>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</si>
  <si>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</si>
  <si>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</si>
  <si>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</si>
  <si>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</si>
  <si>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</si>
  <si>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</si>
  <si>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</si>
  <si>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</si>
  <si>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</si>
  <si>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</si>
  <si>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</si>
  <si>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</si>
  <si>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</si>
  <si>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</si>
  <si>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</si>
  <si>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</si>
  <si>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</si>
  <si>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</si>
  <si>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</si>
  <si>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</si>
  <si>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</si>
  <si>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</si>
  <si>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</si>
  <si>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</si>
  <si>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</si>
  <si>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</si>
  <si>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</si>
  <si>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</si>
  <si>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</si>
  <si>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</si>
  <si>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</si>
  <si>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</si>
  <si>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</si>
  <si>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</si>
  <si>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</si>
  <si>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</si>
  <si>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</si>
  <si>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</si>
  <si>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</si>
  <si>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</si>
  <si>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</si>
  <si>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</si>
  <si>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</si>
  <si>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</si>
  <si>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</si>
  <si>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</si>
  <si>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</si>
  <si>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</si>
  <si>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</si>
  <si>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</si>
  <si>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</si>
  <si>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</si>
  <si>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</si>
  <si>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</si>
  <si>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</si>
  <si>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</si>
  <si>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</si>
  <si>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</si>
  <si>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</si>
  <si>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</si>
  <si>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</si>
  <si>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</si>
  <si>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</si>
  <si>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</si>
  <si>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</si>
  <si>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</si>
  <si>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</si>
  <si>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</si>
  <si>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</si>
  <si>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</si>
  <si>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</si>
  <si>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</si>
  <si>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</si>
  <si>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</si>
  <si>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</si>
  <si>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</si>
  <si>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</si>
  <si>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</si>
  <si>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</si>
  <si>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</si>
  <si>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</si>
  <si>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</si>
  <si>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</si>
  <si>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</si>
  <si>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</si>
  <si>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</si>
  <si>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</si>
  <si>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</si>
  <si>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</si>
  <si>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</si>
  <si>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</si>
  <si>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</si>
  <si>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</si>
  <si>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</si>
  <si>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</si>
  <si>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</si>
  <si>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</si>
  <si>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</si>
  <si>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</si>
  <si>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</si>
  <si>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</si>
  <si>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</si>
  <si>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</si>
  <si>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</si>
  <si>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</si>
  <si>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</si>
  <si>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</si>
  <si>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</si>
  <si>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</si>
  <si>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</si>
  <si>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</si>
  <si>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</si>
  <si>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</si>
  <si>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</si>
  <si>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</si>
  <si>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</si>
  <si>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</si>
  <si>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</si>
  <si>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</si>
  <si>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</si>
  <si>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</si>
  <si>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</si>
  <si>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</si>
  <si>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</si>
  <si>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</si>
  <si>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</si>
  <si>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</si>
  <si>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</si>
  <si>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</si>
  <si>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</si>
  <si>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</si>
  <si>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</si>
  <si>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</si>
  <si>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</si>
  <si>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</si>
  <si>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</si>
  <si>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</si>
  <si>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</si>
  <si>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</si>
  <si>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</si>
  <si>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</si>
  <si>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</si>
  <si>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</si>
  <si>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</si>
  <si>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</si>
  <si>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</si>
  <si>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</si>
  <si>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</si>
  <si>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</si>
  <si>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</si>
  <si>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</si>
  <si>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</si>
  <si>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</si>
  <si>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</si>
  <si>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</si>
  <si>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</si>
  <si>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</si>
  <si>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</si>
  <si>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</si>
  <si>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</si>
  <si>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</si>
  <si>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</si>
  <si>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</si>
  <si>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</si>
  <si>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</si>
  <si>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</si>
  <si>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</si>
  <si>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</si>
  <si>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</si>
  <si>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</si>
  <si>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</si>
  <si>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</si>
  <si>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</si>
  <si>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</si>
  <si>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</si>
  <si>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</si>
  <si>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</si>
  <si>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</si>
  <si>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</si>
  <si>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</si>
  <si>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</si>
  <si>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</si>
  <si>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</si>
  <si>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</si>
  <si>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</si>
  <si>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</si>
  <si>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</si>
  <si>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</si>
  <si>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</si>
  <si>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</si>
  <si>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</si>
  <si>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</si>
  <si>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</si>
  <si>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</si>
  <si>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</si>
  <si>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</si>
  <si>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</si>
  <si>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</si>
  <si>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</si>
  <si>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</si>
  <si>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</si>
  <si>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</si>
  <si>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</si>
  <si>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</si>
  <si>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</si>
  <si>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</si>
  <si>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</si>
  <si>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</si>
  <si>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</si>
  <si>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</si>
  <si>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</si>
  <si>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</si>
  <si>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</si>
  <si>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</si>
  <si>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</si>
  <si>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</si>
  <si>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</si>
  <si>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</si>
  <si>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</si>
  <si>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</si>
  <si>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</si>
  <si>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</si>
  <si>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</si>
  <si>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</si>
  <si>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</si>
  <si>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</si>
  <si>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</si>
  <si>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</si>
  <si>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</si>
  <si>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</si>
  <si>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</si>
  <si>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</si>
  <si>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</si>
  <si>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</si>
  <si>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</si>
  <si>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</si>
  <si>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</si>
  <si>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</si>
  <si>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</si>
  <si>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</si>
  <si>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</si>
  <si>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</si>
  <si>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</si>
  <si>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</si>
  <si>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</si>
  <si>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</si>
  <si>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</si>
  <si>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</si>
  <si>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</si>
  <si>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</si>
  <si>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</si>
  <si>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</si>
  <si>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</si>
  <si>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</si>
  <si>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</si>
  <si>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</si>
  <si>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</si>
  <si>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</si>
  <si>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</si>
  <si>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</si>
  <si>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</si>
  <si>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</si>
  <si>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</si>
  <si>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</si>
  <si>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</si>
  <si>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</si>
  <si>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</si>
  <si>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</si>
  <si>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</si>
  <si>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</si>
  <si>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</si>
  <si>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</si>
  <si>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</si>
  <si>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</si>
  <si>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</si>
  <si>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</si>
  <si>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</si>
  <si>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</si>
  <si>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</si>
  <si>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</si>
  <si>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</si>
  <si>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</si>
  <si>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</si>
  <si>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</si>
  <si>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</si>
  <si>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</si>
  <si>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</si>
  <si>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</si>
  <si>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</si>
  <si>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</si>
  <si>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</si>
  <si>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</si>
  <si>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</si>
  <si>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</si>
  <si>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</si>
  <si>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</si>
  <si>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</si>
  <si>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</si>
  <si>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</si>
  <si>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</si>
  <si>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</si>
  <si>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</si>
  <si>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</si>
  <si>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</si>
  <si>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</si>
  <si>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</si>
  <si>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</si>
  <si>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</si>
  <si>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</si>
  <si>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</si>
  <si>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</si>
  <si>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</si>
  <si>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</si>
  <si>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</si>
  <si>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</si>
  <si>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</si>
  <si>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</si>
  <si>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</si>
  <si>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</si>
  <si>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</si>
  <si>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</si>
  <si>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</si>
  <si>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</si>
  <si>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</si>
  <si>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</si>
  <si>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</si>
  <si>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</si>
  <si>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</si>
  <si>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</si>
  <si>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</si>
  <si>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</si>
  <si>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</si>
  <si>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</si>
  <si>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</si>
  <si>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</si>
  <si>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</si>
  <si>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</si>
  <si>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</si>
  <si>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</si>
  <si>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</si>
  <si>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</si>
  <si>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</si>
  <si>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</si>
  <si>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</si>
  <si>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</si>
  <si>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</si>
  <si>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</si>
  <si>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</si>
  <si>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</si>
  <si>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</si>
  <si>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</si>
  <si>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</si>
  <si>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</si>
  <si>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</si>
  <si>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</si>
  <si>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</si>
  <si>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</si>
  <si>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</si>
  <si>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</si>
  <si>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</si>
  <si>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</si>
  <si>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</si>
  <si>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</si>
  <si>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</si>
  <si>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</si>
  <si>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</si>
  <si>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</si>
  <si>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</si>
  <si>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</si>
  <si>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</si>
  <si>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</si>
  <si>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</si>
  <si>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</si>
  <si>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</si>
  <si>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</si>
  <si>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</si>
  <si>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</si>
  <si>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</si>
  <si>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</si>
  <si>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</si>
  <si>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</si>
  <si>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</si>
  <si>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</si>
  <si>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</si>
  <si>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</si>
  <si>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</si>
  <si>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</si>
  <si>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</si>
  <si>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</si>
  <si>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</si>
  <si>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</si>
  <si>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</si>
  <si>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</si>
  <si>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</si>
  <si>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</si>
  <si>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</si>
  <si>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</si>
  <si>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</si>
  <si>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</si>
  <si>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</si>
  <si>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</si>
  <si>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</si>
  <si>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</si>
  <si>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</si>
  <si>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</si>
  <si>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</si>
  <si>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</si>
  <si>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</si>
  <si>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</si>
  <si>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</si>
  <si>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</si>
  <si>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</si>
  <si>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</si>
  <si>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</si>
  <si>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</si>
  <si>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</si>
  <si>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</si>
  <si>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</si>
  <si>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</si>
  <si>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</si>
  <si>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</si>
  <si>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</si>
  <si>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</si>
  <si>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</si>
  <si>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</si>
  <si>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</si>
  <si>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</si>
  <si>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</si>
  <si>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</si>
  <si>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</si>
  <si>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</si>
  <si>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</si>
  <si>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</si>
  <si>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</si>
  <si>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</si>
  <si>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</si>
  <si>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</si>
  <si>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</si>
  <si>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</si>
  <si>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</si>
  <si>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</si>
  <si>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</si>
  <si>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</si>
  <si>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</si>
  <si>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</si>
  <si>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</si>
  <si>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</si>
  <si>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</si>
  <si>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</si>
  <si>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</si>
  <si>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</si>
  <si>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</si>
  <si>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</si>
  <si>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</si>
  <si>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</si>
  <si>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</si>
  <si>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</si>
  <si>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</si>
  <si>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</si>
  <si>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</si>
  <si>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</si>
  <si>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</si>
  <si>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</si>
  <si>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</si>
  <si>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</si>
  <si>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</si>
  <si>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</si>
  <si>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</si>
  <si>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</si>
  <si>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</si>
  <si>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</si>
  <si>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</si>
  <si>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</si>
  <si>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</si>
  <si>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</si>
  <si>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</si>
  <si>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</si>
  <si>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</si>
  <si>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</si>
  <si>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</si>
  <si>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</si>
  <si>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</si>
  <si>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</si>
  <si>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</si>
  <si>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</si>
  <si>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</si>
  <si>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</si>
  <si>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</si>
  <si>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</si>
  <si>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</si>
  <si>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</si>
  <si>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</si>
  <si>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</si>
  <si>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</si>
  <si>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</si>
  <si>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</si>
  <si>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</si>
  <si>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</si>
  <si>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</si>
  <si>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</si>
  <si>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</si>
  <si>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</si>
  <si>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</si>
  <si>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</si>
  <si>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</si>
  <si>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</si>
  <si>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</si>
  <si>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</si>
  <si>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</si>
  <si>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</si>
  <si>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</si>
  <si>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</si>
  <si>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</si>
  <si>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</si>
  <si>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</si>
  <si>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</si>
  <si>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</si>
  <si>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</si>
  <si>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</si>
  <si>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</si>
  <si>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</si>
  <si>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</si>
  <si>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</si>
  <si>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</si>
  <si>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</si>
  <si>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</si>
  <si>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</si>
  <si>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</si>
  <si>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</si>
  <si>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</si>
  <si>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</si>
  <si>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</si>
  <si>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</si>
  <si>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</si>
  <si>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</si>
  <si>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</si>
  <si>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</si>
  <si>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</si>
  <si>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</si>
  <si>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</si>
  <si>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</si>
  <si>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</si>
  <si>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</si>
  <si>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</si>
  <si>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</si>
  <si>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</si>
  <si>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</si>
  <si>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</si>
  <si>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</si>
  <si>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</si>
  <si>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</si>
  <si>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</si>
  <si>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</si>
  <si>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</si>
  <si>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</si>
  <si>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</si>
  <si>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</si>
  <si>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</si>
  <si>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</si>
  <si>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</si>
  <si>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</si>
  <si>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</si>
  <si>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</si>
  <si>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</si>
  <si>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</si>
  <si>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</si>
  <si>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</si>
  <si>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</si>
  <si>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</si>
  <si>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</si>
  <si>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</si>
  <si>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</si>
  <si>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</si>
  <si>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</si>
  <si>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</si>
  <si>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</si>
  <si>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</si>
  <si>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</si>
  <si>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</si>
  <si>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</si>
  <si>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</si>
  <si>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</si>
  <si>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</si>
  <si>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</si>
  <si>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</si>
  <si>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</si>
  <si>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</si>
  <si>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</si>
  <si>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</si>
  <si>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</si>
  <si>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</si>
  <si>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</si>
  <si>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</si>
  <si>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</si>
  <si>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</si>
  <si>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</si>
  <si>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</si>
  <si>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</si>
  <si>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</si>
  <si>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</si>
  <si>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</si>
  <si>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</si>
  <si>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</si>
  <si>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</si>
  <si>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</si>
  <si>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</si>
  <si>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</si>
  <si>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</si>
  <si>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</si>
  <si>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</si>
  <si>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</si>
  <si>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</si>
  <si>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</si>
  <si>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</si>
  <si>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</si>
  <si>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</si>
  <si>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</si>
  <si>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</si>
  <si>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</si>
  <si>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</si>
  <si>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</si>
  <si>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</si>
  <si>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</si>
  <si>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</si>
  <si>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</si>
  <si>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</si>
  <si>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</si>
  <si>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</si>
  <si>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</si>
  <si>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</si>
  <si>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</si>
  <si>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</si>
  <si>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</si>
  <si>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</si>
  <si>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</si>
  <si>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</si>
  <si>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</si>
  <si>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</si>
  <si>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</si>
  <si>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</si>
  <si>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</si>
  <si>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</si>
  <si>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</si>
  <si>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</si>
  <si>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</si>
  <si>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</si>
  <si>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</si>
  <si>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</si>
  <si>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</si>
  <si>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</si>
  <si>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</si>
  <si>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</si>
  <si>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</si>
  <si>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</si>
  <si>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</si>
  <si>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</si>
  <si>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</si>
  <si>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</si>
  <si>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</si>
  <si>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</si>
  <si>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</si>
  <si>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</si>
  <si>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</si>
  <si>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</si>
  <si>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</si>
  <si>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</si>
  <si>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</si>
  <si>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</si>
  <si>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</si>
  <si>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</si>
  <si>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</si>
  <si>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</si>
  <si>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</si>
  <si>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</si>
  <si>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</si>
  <si>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</si>
  <si>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</si>
  <si>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</si>
  <si>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</si>
  <si>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</si>
  <si>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</si>
  <si>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</si>
  <si>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</si>
  <si>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</si>
  <si>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</si>
  <si>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</si>
  <si>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</si>
  <si>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</si>
  <si>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</si>
  <si>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</si>
  <si>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</si>
  <si>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</si>
  <si>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</si>
  <si>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</si>
  <si>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</si>
  <si>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</si>
  <si>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</si>
  <si>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</si>
  <si>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</si>
  <si>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</si>
  <si>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</si>
  <si>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</si>
  <si>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</si>
  <si>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</si>
  <si>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</si>
  <si>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</si>
  <si>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</si>
  <si>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</si>
  <si>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</si>
  <si>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</si>
  <si>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</si>
  <si>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</si>
  <si>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</si>
  <si>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</si>
  <si>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</si>
  <si>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</si>
  <si>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</si>
  <si>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</si>
  <si>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</si>
  <si>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</si>
  <si>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</si>
  <si>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</si>
  <si>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</si>
  <si>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</si>
  <si>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</si>
  <si>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</si>
  <si>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</si>
  <si>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</si>
  <si>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</si>
  <si>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</si>
  <si>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</si>
  <si>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</si>
  <si>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</si>
  <si>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</si>
  <si>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</si>
  <si>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</si>
  <si>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</si>
  <si>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</si>
  <si>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</si>
  <si>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</si>
  <si>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</si>
  <si>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</si>
  <si>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</si>
  <si>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</si>
  <si>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</si>
  <si>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</si>
  <si>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</si>
  <si>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</si>
  <si>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</si>
  <si>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</si>
  <si>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</si>
  <si>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</si>
  <si>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</si>
  <si>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</si>
  <si>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</si>
  <si>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</si>
  <si>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</si>
  <si>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</si>
  <si>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</si>
  <si>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</si>
  <si>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</si>
  <si>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</si>
  <si>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</si>
  <si>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</si>
  <si>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</si>
  <si>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</si>
  <si>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</si>
  <si>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</si>
  <si>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</si>
  <si>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</si>
  <si>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</si>
  <si>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</si>
  <si>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</si>
  <si>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</si>
  <si>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</si>
  <si>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</si>
  <si>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</si>
  <si>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</si>
  <si>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</si>
  <si>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</si>
  <si>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</si>
  <si>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</si>
  <si>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</si>
  <si>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</si>
  <si>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</si>
  <si>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</si>
  <si>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</si>
  <si>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</si>
  <si>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</si>
  <si>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</si>
  <si>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</si>
  <si>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</si>
  <si>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</si>
  <si>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</si>
  <si>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</si>
  <si>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</si>
  <si>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</si>
  <si>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</si>
  <si>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</si>
  <si>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</si>
  <si>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</si>
  <si>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</si>
  <si>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</si>
  <si>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</si>
  <si>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</si>
  <si>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</si>
  <si>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</si>
  <si>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</si>
  <si>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</si>
  <si>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</si>
  <si>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</si>
  <si>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</si>
  <si>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</si>
  <si>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</si>
  <si>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</si>
  <si>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</si>
  <si>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</si>
  <si>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</si>
  <si>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</si>
  <si>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</si>
  <si>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</si>
  <si>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</si>
  <si>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</si>
  <si>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</si>
  <si>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</si>
  <si>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</si>
  <si>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</si>
  <si>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</si>
  <si>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</si>
  <si>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</si>
  <si>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</si>
  <si>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</si>
  <si>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</si>
  <si>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</si>
  <si>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</si>
  <si>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</si>
  <si>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</si>
  <si>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</si>
  <si>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</si>
  <si>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</si>
  <si>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</si>
  <si>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</si>
  <si>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</si>
  <si>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</si>
  <si>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</si>
  <si>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</si>
  <si>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</si>
  <si>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</si>
  <si>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</si>
  <si>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</si>
  <si>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</si>
  <si>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</si>
  <si>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</si>
  <si>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</si>
  <si>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</si>
  <si>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</si>
  <si>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</si>
  <si>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</si>
  <si>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</si>
  <si>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</si>
  <si>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</si>
  <si>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</si>
  <si>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</si>
  <si>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</si>
  <si>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</si>
  <si>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</si>
  <si>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</si>
  <si>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</si>
  <si>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</si>
  <si>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</si>
  <si>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</si>
  <si>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</si>
  <si>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</si>
  <si>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</si>
  <si>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</si>
  <si>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</si>
  <si>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</si>
  <si>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</si>
  <si>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</si>
  <si>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</si>
  <si>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</si>
  <si>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</si>
  <si>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</si>
  <si>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</si>
  <si>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</si>
  <si>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</si>
  <si>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</si>
  <si>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</si>
  <si>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</si>
  <si>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</si>
  <si>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</si>
  <si>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</si>
  <si>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</si>
  <si>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</si>
  <si>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</si>
  <si>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</si>
  <si>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</si>
  <si>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</si>
  <si>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</si>
  <si>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</si>
  <si>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</si>
  <si>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</si>
  <si>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</si>
  <si>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</si>
  <si>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</si>
  <si>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</si>
  <si>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</si>
  <si>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</si>
  <si>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</si>
  <si>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</si>
  <si>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</si>
  <si>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</si>
  <si>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</si>
  <si>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</si>
  <si>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</si>
  <si>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</si>
  <si>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</si>
  <si>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</si>
  <si>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</si>
  <si>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</si>
  <si>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</si>
  <si>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</si>
  <si>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</si>
  <si>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</si>
  <si>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</si>
  <si>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</si>
  <si>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</si>
  <si>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</si>
  <si>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</si>
  <si>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</si>
  <si>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</si>
  <si>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</si>
  <si>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</si>
  <si>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</si>
  <si>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</si>
  <si>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</si>
  <si>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</si>
  <si>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</si>
  <si>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</si>
  <si>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</si>
  <si>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</si>
  <si>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</si>
  <si>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</si>
  <si>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</si>
  <si>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</si>
  <si>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</si>
  <si>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</si>
  <si>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</si>
  <si>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</si>
  <si>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</si>
  <si>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</si>
  <si>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</si>
  <si>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</si>
  <si>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</si>
  <si>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</si>
  <si>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</si>
  <si>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</si>
  <si>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</si>
  <si>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</si>
  <si>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</si>
  <si>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</si>
  <si>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</si>
  <si>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</si>
  <si>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</si>
  <si>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</si>
  <si>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</si>
  <si>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</si>
  <si>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</si>
  <si>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</si>
  <si>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</si>
  <si>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</si>
  <si>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</si>
  <si>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</si>
  <si>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</si>
  <si>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</si>
  <si>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</si>
  <si>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</si>
  <si>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</si>
  <si>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</si>
  <si>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</si>
  <si>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</si>
  <si>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</si>
  <si>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</si>
  <si>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</si>
  <si>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</si>
  <si>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</si>
  <si>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</si>
  <si>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</si>
  <si>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</si>
  <si>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</si>
  <si>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</si>
  <si>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</si>
  <si>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</si>
  <si>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</si>
  <si>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</si>
  <si>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</si>
  <si>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</si>
  <si>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</si>
  <si>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</si>
  <si>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</si>
  <si>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</si>
  <si>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</si>
  <si>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</si>
  <si>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</si>
  <si>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</si>
  <si>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</si>
  <si>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</si>
  <si>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</si>
  <si>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</si>
  <si>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</si>
  <si>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</si>
  <si>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</si>
  <si>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</si>
  <si>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</si>
  <si>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</si>
  <si>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</si>
  <si>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</si>
  <si>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</si>
  <si>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</si>
  <si>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</si>
  <si>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</si>
  <si>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</si>
  <si>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</si>
  <si>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</si>
  <si>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</si>
  <si>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</si>
  <si>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</si>
  <si>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</si>
  <si>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</si>
  <si>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</si>
  <si>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</si>
  <si>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</si>
  <si>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</si>
  <si>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</si>
  <si>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</si>
  <si>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</si>
  <si>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</si>
  <si>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</si>
  <si>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</si>
  <si>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</si>
  <si>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</si>
  <si>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</si>
  <si>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</si>
  <si>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</si>
  <si>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</si>
  <si>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</si>
  <si>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</si>
  <si>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</si>
  <si>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</si>
  <si>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</si>
  <si>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</si>
  <si>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</si>
  <si>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</si>
  <si>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</si>
  <si>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</si>
  <si>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</si>
  <si>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</si>
  <si>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</si>
  <si>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</si>
  <si>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</si>
  <si>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</si>
  <si>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</si>
  <si>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</si>
  <si>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</si>
  <si>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</si>
  <si>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</si>
  <si>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</si>
  <si>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</si>
  <si>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</si>
  <si>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</si>
  <si>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</si>
  <si>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</si>
  <si>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</si>
  <si>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</si>
  <si>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</si>
  <si>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</si>
  <si>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</si>
  <si>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</si>
  <si>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</si>
  <si>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</si>
  <si>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</si>
  <si>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</si>
  <si>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</si>
  <si>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</si>
  <si>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</si>
  <si>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</si>
  <si>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</si>
  <si>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</si>
  <si>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</si>
  <si>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</si>
  <si>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</si>
  <si>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</si>
  <si>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</si>
  <si>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</si>
  <si>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</si>
  <si>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</si>
  <si>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</si>
  <si>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</si>
  <si>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</si>
  <si>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</si>
  <si>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</si>
  <si>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</si>
  <si>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</si>
  <si>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</si>
  <si>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</si>
  <si>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</si>
  <si>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</si>
  <si>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</si>
  <si>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</si>
  <si>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</si>
  <si>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</si>
  <si>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</si>
  <si>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</si>
  <si>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</si>
  <si>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</si>
  <si>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</si>
  <si>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</si>
  <si>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</si>
  <si>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</si>
  <si>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</si>
  <si>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</si>
  <si>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</si>
  <si>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</si>
  <si>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</si>
  <si>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</si>
  <si>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</si>
  <si>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</si>
  <si>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</si>
  <si>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</si>
  <si>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</si>
  <si>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</si>
  <si>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</si>
  <si>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</si>
  <si>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</si>
  <si>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</si>
  <si>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</si>
  <si>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</si>
  <si>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</si>
  <si>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</si>
  <si>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</si>
  <si>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</si>
  <si>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</si>
  <si>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</si>
  <si>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</si>
  <si>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</si>
  <si>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</si>
  <si>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</si>
  <si>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</si>
  <si>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</si>
  <si>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</si>
  <si>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</si>
  <si>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</si>
  <si>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</si>
  <si>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</si>
  <si>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</si>
  <si>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</si>
  <si>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</si>
  <si>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</si>
  <si>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</si>
  <si>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</si>
  <si>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</si>
  <si>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</si>
  <si>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</si>
  <si>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</si>
  <si>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</si>
  <si>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</si>
  <si>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</si>
  <si>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</si>
  <si>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</si>
  <si>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</si>
  <si>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</si>
  <si>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</si>
  <si>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</si>
  <si>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</si>
  <si>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</si>
  <si>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</si>
  <si>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</si>
  <si>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</si>
  <si>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</si>
  <si>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</si>
  <si>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</si>
  <si>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</si>
  <si>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</si>
  <si>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</si>
  <si>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</si>
  <si>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</si>
  <si>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</si>
  <si>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</si>
  <si>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</si>
  <si>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</si>
  <si>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</si>
  <si>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</si>
  <si>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</si>
  <si>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</si>
  <si>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</si>
  <si>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</si>
  <si>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</si>
  <si>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</si>
  <si>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</si>
  <si>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</si>
  <si>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</si>
  <si>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</si>
  <si>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</si>
  <si>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</si>
  <si>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</si>
  <si>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</si>
  <si>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</si>
  <si>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</si>
  <si>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</si>
  <si>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</si>
  <si>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</si>
  <si>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</si>
  <si>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</si>
  <si>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</si>
  <si>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</si>
  <si>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</si>
  <si>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</si>
  <si>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</si>
  <si>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</si>
  <si>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</si>
  <si>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</si>
  <si>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</si>
  <si>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</si>
  <si>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</si>
  <si>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</si>
  <si>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</si>
  <si>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</si>
  <si>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</si>
  <si>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</si>
  <si>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</si>
  <si>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</si>
  <si>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</si>
  <si>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</si>
  <si>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</si>
  <si>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</si>
  <si>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</si>
  <si>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</si>
  <si>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</si>
  <si>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</si>
  <si>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</si>
  <si>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</si>
  <si>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</si>
  <si>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</si>
  <si>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</si>
  <si>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</si>
  <si>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</si>
  <si>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</si>
  <si>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</si>
  <si>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</si>
  <si>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</si>
  <si>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</si>
  <si>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</si>
  <si>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</si>
  <si>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</si>
  <si>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</si>
  <si>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</si>
  <si>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</si>
  <si>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</si>
  <si>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</si>
  <si>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</si>
  <si>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</si>
  <si>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</si>
  <si>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</si>
  <si>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</si>
  <si>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</si>
  <si>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</si>
  <si>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</si>
  <si>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</si>
  <si>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</si>
  <si>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</si>
  <si>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</si>
  <si>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</si>
  <si>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</si>
  <si>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</si>
  <si>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</si>
  <si>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</si>
  <si>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</si>
  <si>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</si>
  <si>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</si>
  <si>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</si>
  <si>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</si>
  <si>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</si>
  <si>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</si>
  <si>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</si>
  <si>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</si>
  <si>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</si>
  <si>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</si>
  <si>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</si>
  <si>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</si>
  <si>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</si>
  <si>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</si>
  <si>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</si>
  <si>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</si>
  <si>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</si>
  <si>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</si>
  <si>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</si>
  <si>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</si>
  <si>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</si>
  <si>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</si>
  <si>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</si>
  <si>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</si>
  <si>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</si>
  <si>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</si>
  <si>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</si>
  <si>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</si>
  <si>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</si>
  <si>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</si>
  <si>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</si>
  <si>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</si>
  <si>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</si>
  <si>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</si>
  <si>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</si>
  <si>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</si>
  <si>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</si>
  <si>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</si>
  <si>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</si>
  <si>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</si>
  <si>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</si>
  <si>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</si>
  <si>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</si>
  <si>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</si>
  <si>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</si>
  <si>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</si>
  <si>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</si>
  <si>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</si>
  <si>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</si>
  <si>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</si>
  <si>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</si>
  <si>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</si>
  <si>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</si>
  <si>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</si>
  <si>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</si>
  <si>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</si>
  <si>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</si>
  <si>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</si>
  <si>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</si>
  <si>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</si>
  <si>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</si>
  <si>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</si>
  <si>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</si>
  <si>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</si>
  <si>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</si>
  <si>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</si>
  <si>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</si>
  <si>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</si>
  <si>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</si>
  <si>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</si>
  <si>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</si>
  <si>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</si>
  <si>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</si>
  <si>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</si>
  <si>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</si>
  <si>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</si>
  <si>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</si>
  <si>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</si>
  <si>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</si>
  <si>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</si>
  <si>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</si>
  <si>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</si>
  <si>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</si>
  <si>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</si>
  <si>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</si>
  <si>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</si>
  <si>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</si>
  <si>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</si>
  <si>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</si>
  <si>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</si>
  <si>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</si>
  <si>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</si>
  <si>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</si>
  <si>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</si>
  <si>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</si>
  <si>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</si>
  <si>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</si>
  <si>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</si>
  <si>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</si>
  <si>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</si>
  <si>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</si>
  <si>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</si>
  <si>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</si>
  <si>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</si>
  <si>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</si>
  <si>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</si>
  <si>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</si>
  <si>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</si>
  <si>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</si>
  <si>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</si>
  <si>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</si>
  <si>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</si>
  <si>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</si>
  <si>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</si>
  <si>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</si>
  <si>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</si>
  <si>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</si>
  <si>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</si>
  <si>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</si>
  <si>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</si>
  <si>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</si>
  <si>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</si>
  <si>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</si>
  <si>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</si>
  <si>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</si>
  <si>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</si>
  <si>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</si>
  <si>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</si>
  <si>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</si>
  <si>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</si>
  <si>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</si>
  <si>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</si>
  <si>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</si>
  <si>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</si>
  <si>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</si>
  <si>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</si>
  <si>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</si>
  <si>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</si>
  <si>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</si>
  <si>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</si>
  <si>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</si>
  <si>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</si>
  <si>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</si>
  <si>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</si>
  <si>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</si>
  <si>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</si>
  <si>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</si>
  <si>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</si>
  <si>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</si>
  <si>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</si>
  <si>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</si>
  <si>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</si>
  <si>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</si>
  <si>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</si>
  <si>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</si>
  <si>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</si>
  <si>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</si>
  <si>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</si>
  <si>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</si>
  <si>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</si>
  <si>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</si>
  <si>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</si>
  <si>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</si>
  <si>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</si>
  <si>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</si>
  <si>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</si>
  <si>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</si>
  <si>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</si>
  <si>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</si>
  <si>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</si>
  <si>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</si>
  <si>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</si>
  <si>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</si>
  <si>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</si>
  <si>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</si>
  <si>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</si>
  <si>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</si>
  <si>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</si>
  <si>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</si>
  <si>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</si>
  <si>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</si>
  <si>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</si>
  <si>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</si>
  <si>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</si>
  <si>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</si>
  <si>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</si>
  <si>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</si>
  <si>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</si>
  <si>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</si>
  <si>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</si>
  <si>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</si>
  <si>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</si>
  <si>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</si>
  <si>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</si>
  <si>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</si>
  <si>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</si>
  <si>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</si>
  <si>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</si>
  <si>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</si>
  <si>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</si>
  <si>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</si>
  <si>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</si>
  <si>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</si>
  <si>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</si>
  <si>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</si>
  <si>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</si>
  <si>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</si>
  <si>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</si>
  <si>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</si>
  <si>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</si>
  <si>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</si>
  <si>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</si>
  <si>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</si>
  <si>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</si>
  <si>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</si>
  <si>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</si>
  <si>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</si>
  <si>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</si>
  <si>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</si>
  <si>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</si>
  <si>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</si>
  <si>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</si>
  <si>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</si>
  <si>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</si>
  <si>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</si>
  <si>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</si>
  <si>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</si>
  <si>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</si>
  <si>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</si>
  <si>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</si>
  <si>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</si>
  <si>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</si>
  <si>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</si>
  <si>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</si>
  <si>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</si>
  <si>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</si>
  <si>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</si>
  <si>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</si>
  <si>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</si>
  <si>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</si>
  <si>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</si>
  <si>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</si>
  <si>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</si>
  <si>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</si>
  <si>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</si>
  <si>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</si>
  <si>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</si>
  <si>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</si>
  <si>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</si>
  <si>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</si>
  <si>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</si>
  <si>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</si>
  <si>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</si>
  <si>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</si>
  <si>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</si>
  <si>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</si>
  <si>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</si>
  <si>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</si>
  <si>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</si>
  <si>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</si>
  <si>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</si>
  <si>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</si>
  <si>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</si>
  <si>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</si>
  <si>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</si>
  <si>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</si>
  <si>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</si>
  <si>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</si>
  <si>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</si>
  <si>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</si>
  <si>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</si>
  <si>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</si>
  <si>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</si>
  <si>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</si>
  <si>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</si>
  <si>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</si>
  <si>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</si>
  <si>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</si>
  <si>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</si>
  <si>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</si>
  <si>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</si>
  <si>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</si>
  <si>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</si>
  <si>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</si>
  <si>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</si>
  <si>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</si>
  <si>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</si>
  <si>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</si>
  <si>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</si>
  <si>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</si>
  <si>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</si>
  <si>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</si>
  <si>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</si>
  <si>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</si>
  <si>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</si>
  <si>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</si>
  <si>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</si>
  <si>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</si>
  <si>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</si>
  <si>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</si>
  <si>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</si>
  <si>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</si>
  <si>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</si>
  <si>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</si>
  <si>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</si>
  <si>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</si>
  <si>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</si>
  <si>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</si>
  <si>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</si>
  <si>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</si>
  <si>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</si>
  <si>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</si>
  <si>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</si>
  <si>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</si>
  <si>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</si>
  <si>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</si>
  <si>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</si>
  <si>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</si>
  <si>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</si>
  <si>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</si>
  <si>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</si>
  <si>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</si>
  <si>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</si>
  <si>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</si>
  <si>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</si>
  <si>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</si>
  <si>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</si>
  <si>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</si>
  <si>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</si>
  <si>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</si>
  <si>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</si>
  <si>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</si>
  <si>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</si>
  <si>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</si>
  <si>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</si>
  <si>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</si>
  <si>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</si>
  <si>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</si>
  <si>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</si>
  <si>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</si>
  <si>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</si>
  <si>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</si>
  <si>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</si>
  <si>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</si>
  <si>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</si>
  <si>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</si>
  <si>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</si>
  <si>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</si>
  <si>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</si>
  <si>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</si>
  <si>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</si>
  <si>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</si>
  <si>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</si>
  <si>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</si>
  <si>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</si>
  <si>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</si>
  <si>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</si>
  <si>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</si>
  <si>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</si>
  <si>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</si>
  <si>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</si>
  <si>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</si>
  <si>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</si>
  <si>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</si>
  <si>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</si>
  <si>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</si>
  <si>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</si>
  <si>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</si>
  <si>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</si>
  <si>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</si>
  <si>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</si>
  <si>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</si>
  <si>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</si>
  <si>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</si>
  <si>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</si>
  <si>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</si>
  <si>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</si>
  <si>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</si>
  <si>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</si>
  <si>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</si>
  <si>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</si>
  <si>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</si>
  <si>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</si>
  <si>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</si>
  <si>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</si>
  <si>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</si>
  <si>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</si>
  <si>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</si>
  <si>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</si>
  <si>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</si>
  <si>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</si>
  <si>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</si>
  <si>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</si>
  <si>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</si>
  <si>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</si>
  <si>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</si>
  <si>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</si>
  <si>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</si>
  <si>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</si>
  <si>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</si>
  <si>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</si>
  <si>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</si>
  <si>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</si>
  <si>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</si>
  <si>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</si>
  <si>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</si>
  <si>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</si>
  <si>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</si>
  <si>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</si>
  <si>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</si>
  <si>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</si>
  <si>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</si>
  <si>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</si>
  <si>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</si>
  <si>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</si>
  <si>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</si>
  <si>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</si>
  <si>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</si>
  <si>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</si>
  <si>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</si>
  <si>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</si>
  <si>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</si>
  <si>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</si>
  <si>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</si>
  <si>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</si>
  <si>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</si>
  <si>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</si>
  <si>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</si>
  <si>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</si>
  <si>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</si>
  <si>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</si>
  <si>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</si>
  <si>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</si>
  <si>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</si>
  <si>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</si>
  <si>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</si>
  <si>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</si>
  <si>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</si>
  <si>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</si>
  <si>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</si>
  <si>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</si>
  <si>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</si>
  <si>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</si>
  <si>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</si>
  <si>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</si>
  <si>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</si>
  <si>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</si>
  <si>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</si>
  <si>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</si>
  <si>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</si>
  <si>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</si>
  <si>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</si>
  <si>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</si>
  <si>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</si>
  <si>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</si>
  <si>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</si>
  <si>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</si>
  <si>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</si>
  <si>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</si>
  <si>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</si>
  <si>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</si>
  <si>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</si>
  <si>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</si>
  <si>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</si>
  <si>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</si>
  <si>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</si>
  <si>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</si>
  <si>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</si>
  <si>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</si>
  <si>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</si>
  <si>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</si>
  <si>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</si>
  <si>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</si>
  <si>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</si>
  <si>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</si>
  <si>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</si>
  <si>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</si>
  <si>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</si>
  <si>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</si>
  <si>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</si>
  <si>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</si>
  <si>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</si>
  <si>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</si>
  <si>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</si>
  <si>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</si>
  <si>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</si>
  <si>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</si>
  <si>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</si>
  <si>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</si>
  <si>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</si>
  <si>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</si>
  <si>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</si>
  <si>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</si>
  <si>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</si>
  <si>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</si>
  <si>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</si>
  <si>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</si>
  <si>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</si>
  <si>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</si>
  <si>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</si>
  <si>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</si>
  <si>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</si>
  <si>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</si>
  <si>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</si>
  <si>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</si>
  <si>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</si>
  <si>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</si>
  <si>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</si>
  <si>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</si>
  <si>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</si>
  <si>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</si>
  <si>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</si>
  <si>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</si>
  <si>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</si>
  <si>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</si>
  <si>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</si>
  <si>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</si>
  <si>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</si>
  <si>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</si>
  <si>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</si>
  <si>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</si>
  <si>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</si>
  <si>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</si>
  <si>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</si>
  <si>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</si>
  <si>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</si>
  <si>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</si>
  <si>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</si>
  <si>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</si>
  <si>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</si>
  <si>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</si>
  <si>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</si>
  <si>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</si>
  <si>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</si>
  <si>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</si>
  <si>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</si>
  <si>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</si>
  <si>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</si>
  <si>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</si>
  <si>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</si>
  <si>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</si>
  <si>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</si>
  <si>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</si>
  <si>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</si>
  <si>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</si>
  <si>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</si>
  <si>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</si>
  <si>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</si>
  <si>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</si>
  <si>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</si>
  <si>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</si>
  <si>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</si>
  <si>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</si>
  <si>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</si>
  <si>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</si>
  <si>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</si>
  <si>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</si>
  <si>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</si>
  <si>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</si>
  <si>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</si>
  <si>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</si>
  <si>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</si>
  <si>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</si>
  <si>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</si>
  <si>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</si>
  <si>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</si>
  <si>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</si>
  <si>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</si>
  <si>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</si>
  <si>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</si>
  <si>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</si>
  <si>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</si>
  <si>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</si>
  <si>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</si>
  <si>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</si>
  <si>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</si>
  <si>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</si>
  <si>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</si>
  <si>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</si>
  <si>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</si>
  <si>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</si>
  <si>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</si>
  <si>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</si>
  <si>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</si>
  <si>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</si>
  <si>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</si>
  <si>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</si>
  <si>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</si>
  <si>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</si>
  <si>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</si>
  <si>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</si>
  <si>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</si>
  <si>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</si>
  <si>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</si>
  <si>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</si>
  <si>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</si>
  <si>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</si>
  <si>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</si>
  <si>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</si>
  <si>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</si>
  <si>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</si>
  <si>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</si>
  <si>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</si>
  <si>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</si>
  <si>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</si>
  <si>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</si>
  <si>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</si>
  <si>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</si>
  <si>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</si>
  <si>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</si>
  <si>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</si>
  <si>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</si>
  <si>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</si>
  <si>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</si>
  <si>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</si>
  <si>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</si>
  <si>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</si>
  <si>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</si>
  <si>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</si>
  <si>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</si>
  <si>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</si>
  <si>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</si>
  <si>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</si>
  <si>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</si>
  <si>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</si>
  <si>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</si>
  <si>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</si>
  <si>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</si>
  <si>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</si>
  <si>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</si>
  <si>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</si>
  <si>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</si>
  <si>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</si>
  <si>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</si>
  <si>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</si>
  <si>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</si>
  <si>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</si>
  <si>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</si>
  <si>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</si>
  <si>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</si>
  <si>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</si>
  <si>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</si>
  <si>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</si>
  <si>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</si>
  <si>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</si>
  <si>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</si>
  <si>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</si>
  <si>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</si>
  <si>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</si>
  <si>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</si>
  <si>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</si>
  <si>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</si>
  <si>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</si>
  <si>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</si>
  <si>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</si>
  <si>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</si>
  <si>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</si>
  <si>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</si>
  <si>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</si>
  <si>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</si>
  <si>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</si>
  <si>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</si>
  <si>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</si>
  <si>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</si>
  <si>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</si>
  <si>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</si>
  <si>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</si>
  <si>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</si>
  <si>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</si>
  <si>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</si>
  <si>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</si>
  <si>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</si>
  <si>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</si>
  <si>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</si>
  <si>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</si>
  <si>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</si>
  <si>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</si>
  <si>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</si>
  <si>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</si>
  <si>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</si>
  <si>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</si>
  <si>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</si>
  <si>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</si>
  <si>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</si>
  <si>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</si>
  <si>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</si>
  <si>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</si>
  <si>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</si>
  <si>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</si>
  <si>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</si>
  <si>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</si>
  <si>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</si>
  <si>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</si>
  <si>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</si>
  <si>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</si>
  <si>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</si>
  <si>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</si>
  <si>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</si>
  <si>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</si>
  <si>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</si>
  <si>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</si>
  <si>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</si>
  <si>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</si>
  <si>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</si>
  <si>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</si>
  <si>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</si>
  <si>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</si>
  <si>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</si>
  <si>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</si>
  <si>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</si>
  <si>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</si>
  <si>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</si>
  <si>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</si>
  <si>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</si>
  <si>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</si>
  <si>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</si>
  <si>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</si>
  <si>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</si>
  <si>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</si>
  <si>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</si>
  <si>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</si>
  <si>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</si>
  <si>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</si>
  <si>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</si>
  <si>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</si>
  <si>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</si>
  <si>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</si>
  <si>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</si>
  <si>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</si>
  <si>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</si>
  <si>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</si>
  <si>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</si>
  <si>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</si>
  <si>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</si>
  <si>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</si>
  <si>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</si>
  <si>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</si>
  <si>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</si>
  <si>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</si>
  <si>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</si>
  <si>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</si>
  <si>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</si>
  <si>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</si>
  <si>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</si>
  <si>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</si>
  <si>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</si>
  <si>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</si>
  <si>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</si>
  <si>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</si>
  <si>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</si>
  <si>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</si>
  <si>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</si>
  <si>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</si>
  <si>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</si>
  <si>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</si>
  <si>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</si>
  <si>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</si>
  <si>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</si>
  <si>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</si>
  <si>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</si>
  <si>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</si>
  <si>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</si>
  <si>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</si>
  <si>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</si>
  <si>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</si>
  <si>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</si>
  <si>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</si>
  <si>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</si>
  <si>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</si>
  <si>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</si>
  <si>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</si>
  <si>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</si>
  <si>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</si>
  <si>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</si>
  <si>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</si>
  <si>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</si>
  <si>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</si>
  <si>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</si>
  <si>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</si>
  <si>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</si>
  <si>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</si>
  <si>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</si>
  <si>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</si>
  <si>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</si>
  <si>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</si>
  <si>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</si>
  <si>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</si>
  <si>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</si>
  <si>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</si>
  <si>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</si>
  <si>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</si>
  <si>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</si>
  <si>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</si>
  <si>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</si>
  <si>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</si>
  <si>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</si>
  <si>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</si>
  <si>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</si>
  <si>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</si>
  <si>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</si>
  <si>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</si>
  <si>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</si>
  <si>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</si>
  <si>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</si>
  <si>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</si>
  <si>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</si>
  <si>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</si>
  <si>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</si>
  <si>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</si>
  <si>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</si>
  <si>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</si>
  <si>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</si>
  <si>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</si>
  <si>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</si>
  <si>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</si>
  <si>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</si>
  <si>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</si>
  <si>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</si>
  <si>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</si>
  <si>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</si>
  <si>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</si>
  <si>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</si>
  <si>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</si>
  <si>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</si>
  <si>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</si>
  <si>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</si>
  <si>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</si>
  <si>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</si>
  <si>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</si>
  <si>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</si>
  <si>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</si>
  <si>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</si>
  <si>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</si>
  <si>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</si>
  <si>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</si>
  <si>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</si>
  <si>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</si>
  <si>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</si>
  <si>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</si>
  <si>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</si>
  <si>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</si>
  <si>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</si>
  <si>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</si>
  <si>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</si>
  <si>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</si>
  <si>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</si>
  <si>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</si>
  <si>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</si>
  <si>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</si>
  <si>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</si>
  <si>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</si>
  <si>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</si>
  <si>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</si>
  <si>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</si>
  <si>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</si>
  <si>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</si>
  <si>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</si>
  <si>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</si>
  <si>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</si>
  <si>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</si>
  <si>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</si>
  <si>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</si>
  <si>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</si>
  <si>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</si>
  <si>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</si>
  <si>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</si>
  <si>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</si>
  <si>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</si>
  <si>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</si>
  <si>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</si>
  <si>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</si>
  <si>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</si>
  <si>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</si>
  <si>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</si>
  <si>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</si>
  <si>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</si>
  <si>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</si>
  <si>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</si>
  <si>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</si>
  <si>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</si>
  <si>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</si>
  <si>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</si>
  <si>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</si>
  <si>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</si>
  <si>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</si>
  <si>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</si>
  <si>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</si>
  <si>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</si>
  <si>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</si>
  <si>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</si>
  <si>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</si>
  <si>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</si>
  <si>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</si>
  <si>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</si>
  <si>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</si>
  <si>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</si>
  <si>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</si>
  <si>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</si>
  <si>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</si>
  <si>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</si>
  <si>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</si>
  <si>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</si>
  <si>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</si>
  <si>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</si>
  <si>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</si>
  <si>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</si>
  <si>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</si>
  <si>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</si>
  <si>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</si>
  <si>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</si>
  <si>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</si>
  <si>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</si>
  <si>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</si>
  <si>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</si>
  <si>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</si>
  <si>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</si>
  <si>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</si>
  <si>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</si>
  <si>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</si>
  <si>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</si>
  <si>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</si>
  <si>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</si>
  <si>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</si>
  <si>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</si>
  <si>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</si>
  <si>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</si>
  <si>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</si>
  <si>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</si>
  <si>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</si>
  <si>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</si>
  <si>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</si>
  <si>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</si>
  <si>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</si>
  <si>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</si>
  <si>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</si>
  <si>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</si>
  <si>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</si>
  <si>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</si>
  <si>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</si>
  <si>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</si>
  <si>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</si>
  <si>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</si>
  <si>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</si>
  <si>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</si>
  <si>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</si>
  <si>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</si>
  <si>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</si>
  <si>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</si>
  <si>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</si>
  <si>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</si>
  <si>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</si>
  <si>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</si>
  <si>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</si>
  <si>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</si>
  <si>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</si>
  <si>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</si>
  <si>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</si>
  <si>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</si>
  <si>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</si>
  <si>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</si>
  <si>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</si>
  <si>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</si>
  <si>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</si>
  <si>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</si>
  <si>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</si>
  <si>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</si>
  <si>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</si>
  <si>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</si>
  <si>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</si>
  <si>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</si>
  <si>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</si>
  <si>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</si>
  <si>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</si>
  <si>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</si>
  <si>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</si>
  <si>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</si>
  <si>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</si>
  <si>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</si>
  <si>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</si>
  <si>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</si>
  <si>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</si>
  <si>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</si>
  <si>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</si>
  <si>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</si>
  <si>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</si>
  <si>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</si>
  <si>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</si>
  <si>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</si>
  <si>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</si>
  <si>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</si>
  <si>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</si>
  <si>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</si>
  <si>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</si>
  <si>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</si>
  <si>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</si>
  <si>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</si>
  <si>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</si>
  <si>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</si>
  <si>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</si>
  <si>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</si>
  <si>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</si>
  <si>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</si>
  <si>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</si>
  <si>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</si>
  <si>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</si>
  <si>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</si>
  <si>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</si>
  <si>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</si>
  <si>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</si>
  <si>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</si>
  <si>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</si>
  <si>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</si>
  <si>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</si>
  <si>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</si>
  <si>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</si>
  <si>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</si>
  <si>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</si>
  <si>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</si>
  <si>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</si>
  <si>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</si>
  <si>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</si>
  <si>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</si>
  <si>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</si>
  <si>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</si>
  <si>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</si>
  <si>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</si>
  <si>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</si>
  <si>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</si>
  <si>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</si>
  <si>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</si>
  <si>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</si>
  <si>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</si>
  <si>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</si>
  <si>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</si>
  <si>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</si>
  <si>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</si>
  <si>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</si>
  <si>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</si>
  <si>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</si>
  <si>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</si>
  <si>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</si>
  <si>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</si>
  <si>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</si>
  <si>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</si>
  <si>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</si>
  <si>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</si>
  <si>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</si>
  <si>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</si>
  <si>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</si>
  <si>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</si>
  <si>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</si>
  <si>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</si>
  <si>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</si>
  <si>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</si>
  <si>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</si>
  <si>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</si>
  <si>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</si>
  <si>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</si>
  <si>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</si>
  <si>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</si>
  <si>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</si>
  <si>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</si>
  <si>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</si>
  <si>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</si>
  <si>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</si>
  <si>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</si>
  <si>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</si>
  <si>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</si>
  <si>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</si>
  <si>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</si>
  <si>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</si>
  <si>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</si>
  <si>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</si>
  <si>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</si>
  <si>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</si>
  <si>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</si>
  <si>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</si>
  <si>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</si>
  <si>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</si>
  <si>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</si>
  <si>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</si>
  <si>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</si>
  <si>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</si>
  <si>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</si>
  <si>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</si>
  <si>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</si>
  <si>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</si>
  <si>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</si>
  <si>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</si>
  <si>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</si>
  <si>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</si>
  <si>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</si>
  <si>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</si>
  <si>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</si>
  <si>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</si>
  <si>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</si>
  <si>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</si>
  <si>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</si>
  <si>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</si>
  <si>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</si>
  <si>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</si>
  <si>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</si>
  <si>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</si>
  <si>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</si>
  <si>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</si>
  <si>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</si>
  <si>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</si>
  <si>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</si>
  <si>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</si>
  <si>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</si>
  <si>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</si>
  <si>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</si>
  <si>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</si>
  <si>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</si>
  <si>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</si>
  <si>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</si>
  <si>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</si>
  <si>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</si>
  <si>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</si>
  <si>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</si>
  <si>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</si>
  <si>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</si>
  <si>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</si>
  <si>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</si>
  <si>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</si>
  <si>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</si>
  <si>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</si>
  <si>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</si>
  <si>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</si>
  <si>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</si>
  <si>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</si>
  <si>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</si>
  <si>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</si>
  <si>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</si>
  <si>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</si>
  <si>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</si>
  <si>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</si>
  <si>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</si>
  <si>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</si>
  <si>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</si>
  <si>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</si>
  <si>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</si>
  <si>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</si>
  <si>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</si>
  <si>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</si>
  <si>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</si>
  <si>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</si>
  <si>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</si>
  <si>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</si>
  <si>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</si>
  <si>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</si>
  <si>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</si>
  <si>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</si>
  <si>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</si>
  <si>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</si>
  <si>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</si>
  <si>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</si>
  <si>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</si>
  <si>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</si>
  <si>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</si>
  <si>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</si>
  <si>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</si>
  <si>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</si>
  <si>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</si>
  <si>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</si>
  <si>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</si>
  <si>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</si>
  <si>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</si>
  <si>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</si>
  <si>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</si>
  <si>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</si>
  <si>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</si>
  <si>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</si>
  <si>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</si>
  <si>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</si>
  <si>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</si>
  <si>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</si>
  <si>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</si>
  <si>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</si>
  <si>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</si>
  <si>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</si>
  <si>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</si>
  <si>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</si>
  <si>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</si>
  <si>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</si>
  <si>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</si>
  <si>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</si>
  <si>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</si>
  <si>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</si>
  <si>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</si>
  <si>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</si>
  <si>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</si>
  <si>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</si>
  <si>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</si>
  <si>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</si>
  <si>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</si>
  <si>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</si>
  <si>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</si>
  <si>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</si>
  <si>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</si>
  <si>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</si>
  <si>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</si>
  <si>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</si>
  <si>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</si>
  <si>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</si>
  <si>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</si>
  <si>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</si>
  <si>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</si>
  <si>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</si>
  <si>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</si>
  <si>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</si>
  <si>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</si>
  <si>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</si>
  <si>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</si>
  <si>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</si>
  <si>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</si>
  <si>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</si>
  <si>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</si>
  <si>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</si>
  <si>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</si>
  <si>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</si>
  <si>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</si>
  <si>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</si>
  <si>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</si>
  <si>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</si>
  <si>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</si>
  <si>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</si>
  <si>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</si>
  <si>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</si>
  <si>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</si>
  <si>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</si>
  <si>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</si>
  <si>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</si>
  <si>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</si>
  <si>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</si>
  <si>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</si>
  <si>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</si>
  <si>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</si>
  <si>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</si>
  <si>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</si>
  <si>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</si>
  <si>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</si>
  <si>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</si>
  <si>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</si>
  <si>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</si>
  <si>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</si>
  <si>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</si>
  <si>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</si>
  <si>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</si>
  <si>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</si>
  <si>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</si>
  <si>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</si>
  <si>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</si>
  <si>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</si>
  <si>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</si>
  <si>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</si>
  <si>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</si>
  <si>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</si>
  <si>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</si>
  <si>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</si>
  <si>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</si>
  <si>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</si>
  <si>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</si>
  <si>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</si>
  <si>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</si>
  <si>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</si>
  <si>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</si>
  <si>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</si>
  <si>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</si>
  <si>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</si>
  <si>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</si>
  <si>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</si>
  <si>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</si>
  <si>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</si>
  <si>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</si>
  <si>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</si>
  <si>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</si>
  <si>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</si>
  <si>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</si>
  <si>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</si>
  <si>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</si>
  <si>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</si>
  <si>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</si>
  <si>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</si>
  <si>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</si>
  <si>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</si>
  <si>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</si>
  <si>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</si>
  <si>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</si>
  <si>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</si>
  <si>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</si>
  <si>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</si>
  <si>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</si>
  <si>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</si>
  <si>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</si>
  <si>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</si>
  <si>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</si>
  <si>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</si>
  <si>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</si>
  <si>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</si>
  <si>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</si>
  <si>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</si>
  <si>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</si>
  <si>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</si>
  <si>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</si>
  <si>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</si>
  <si>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</si>
  <si>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</si>
  <si>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</si>
  <si>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</si>
  <si>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</si>
  <si>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</si>
  <si>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</si>
  <si>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</si>
  <si>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</si>
  <si>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</si>
  <si>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</si>
  <si>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</si>
  <si>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</si>
  <si>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</si>
  <si>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</si>
  <si>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</si>
  <si>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</si>
  <si>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</si>
  <si>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</si>
  <si>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</si>
  <si>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</si>
  <si>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</si>
  <si>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</si>
  <si>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</si>
  <si>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</si>
  <si>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</si>
  <si>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</si>
  <si>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</si>
  <si>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</si>
  <si>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</si>
  <si>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</si>
  <si>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</si>
  <si>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</si>
  <si>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</si>
  <si>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</si>
  <si>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</si>
  <si>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</si>
  <si>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</si>
  <si>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</si>
  <si>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</si>
  <si>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</si>
  <si>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</si>
  <si>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</si>
  <si>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</si>
  <si>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</si>
  <si>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</si>
  <si>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</si>
  <si>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</si>
  <si>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</si>
  <si>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</si>
  <si>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</si>
  <si>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</si>
  <si>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</si>
  <si>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</si>
  <si>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</si>
  <si>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</si>
  <si>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</si>
  <si>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</si>
  <si>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</si>
  <si>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</si>
  <si>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</si>
  <si>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</si>
  <si>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</si>
  <si>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</si>
  <si>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</si>
  <si>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</si>
  <si>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</si>
  <si>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</si>
  <si>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</si>
  <si>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</si>
  <si>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</si>
  <si>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</si>
  <si>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</si>
  <si>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</si>
  <si>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</si>
  <si>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</si>
  <si>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</si>
  <si>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</si>
  <si>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</si>
  <si>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</si>
  <si>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</si>
  <si>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</si>
  <si>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</si>
  <si>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</si>
  <si>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</si>
  <si>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</si>
  <si>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</si>
  <si>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</si>
  <si>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</si>
  <si>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</si>
  <si>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</si>
  <si>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</si>
  <si>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</si>
  <si>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</si>
  <si>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</si>
  <si>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</si>
  <si>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</si>
  <si>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</si>
  <si>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</si>
  <si>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</si>
  <si>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</si>
  <si>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</si>
  <si>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</si>
  <si>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</si>
  <si>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</si>
  <si>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</si>
  <si>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</si>
  <si>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</si>
  <si>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</si>
  <si>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</si>
  <si>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</si>
  <si>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</si>
  <si>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</si>
  <si>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</si>
  <si>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</si>
  <si>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</si>
  <si>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</si>
  <si>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</si>
  <si>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</si>
  <si>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</si>
  <si>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</si>
  <si>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</si>
  <si>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</si>
  <si>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</si>
  <si>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</si>
  <si>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</si>
  <si>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</si>
  <si>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</si>
  <si>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</si>
  <si>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</si>
  <si>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</si>
  <si>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</si>
  <si>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</si>
  <si>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</si>
  <si>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</si>
  <si>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</si>
  <si>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</si>
  <si>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</si>
  <si>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</si>
  <si>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</si>
  <si>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</si>
  <si>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</si>
  <si>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</si>
  <si>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</si>
  <si>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</si>
  <si>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</si>
  <si>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</si>
  <si>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</si>
  <si>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</si>
  <si>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</si>
  <si>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</si>
  <si>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</si>
  <si>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</si>
  <si>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</si>
  <si>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</si>
  <si>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</si>
  <si>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</si>
  <si>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</si>
  <si>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</si>
  <si>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</si>
  <si>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</si>
  <si>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</si>
  <si>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</si>
  <si>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</si>
  <si>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</si>
  <si>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</si>
  <si>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</si>
  <si>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</si>
  <si>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</si>
  <si>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</si>
  <si>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</si>
  <si>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</si>
  <si>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</si>
  <si>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</si>
  <si>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</si>
  <si>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</si>
  <si>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</si>
  <si>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</si>
  <si>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</si>
  <si>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</si>
  <si>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</si>
  <si>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</si>
  <si>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</si>
  <si>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</si>
  <si>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</si>
  <si>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</si>
  <si>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</si>
  <si>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</si>
  <si>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</si>
  <si>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</si>
  <si>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</si>
  <si>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</si>
  <si>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</si>
  <si>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</si>
  <si>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</si>
  <si>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</si>
  <si>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</si>
  <si>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</si>
  <si>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</si>
  <si>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</si>
  <si>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</si>
  <si>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</si>
  <si>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</si>
  <si>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</si>
  <si>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</si>
  <si>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</si>
  <si>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</si>
  <si>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</si>
  <si>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</si>
  <si>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</si>
  <si>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</si>
  <si>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</si>
  <si>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</si>
  <si>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</si>
  <si>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</si>
  <si>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</si>
  <si>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</si>
  <si>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</si>
  <si>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</si>
  <si>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</si>
  <si>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</si>
  <si>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</si>
  <si>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</si>
  <si>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</si>
  <si>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</si>
  <si>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</si>
  <si>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</si>
  <si>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</si>
  <si>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</si>
  <si>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</si>
  <si>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</si>
  <si>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</si>
  <si>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</si>
  <si>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</si>
  <si>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</si>
  <si>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</si>
  <si>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</si>
  <si>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</si>
  <si>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</si>
  <si>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</si>
  <si>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</si>
  <si>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</si>
  <si>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</si>
  <si>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</si>
  <si>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</si>
  <si>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</si>
  <si>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</si>
  <si>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</si>
  <si>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</si>
  <si>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</si>
  <si>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</si>
  <si>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</si>
  <si>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</si>
  <si>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</si>
  <si>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</si>
  <si>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</si>
  <si>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</si>
  <si>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</si>
  <si>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</si>
  <si>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</si>
  <si>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</si>
  <si>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</si>
  <si>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</si>
  <si>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</si>
  <si>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</si>
  <si>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</si>
  <si>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</si>
  <si>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</si>
  <si>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</si>
  <si>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</si>
  <si>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</si>
  <si>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</si>
  <si>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</si>
  <si>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</si>
  <si>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</si>
  <si>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</si>
  <si>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</si>
  <si>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</si>
  <si>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</si>
  <si>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</si>
  <si>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</si>
  <si>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</si>
  <si>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</si>
  <si>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</si>
  <si>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</si>
  <si>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</si>
  <si>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</si>
  <si>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</si>
  <si>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</si>
  <si>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</si>
  <si>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</si>
  <si>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</si>
  <si>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</si>
  <si>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</si>
  <si>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</si>
  <si>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</si>
  <si>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</si>
  <si>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</si>
  <si>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</si>
  <si>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</si>
  <si>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</si>
  <si>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</si>
  <si>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</si>
  <si>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</si>
  <si>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</si>
  <si>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</si>
  <si>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</si>
  <si>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</si>
  <si>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</si>
  <si>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</si>
  <si>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</si>
  <si>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</si>
  <si>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</si>
  <si>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</si>
  <si>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</si>
  <si>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</si>
  <si>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</si>
  <si>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</si>
  <si>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</si>
  <si>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</si>
  <si>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</si>
  <si>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</si>
  <si>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</si>
  <si>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</si>
  <si>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</si>
  <si>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</si>
  <si>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</si>
  <si>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</si>
  <si>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</si>
  <si>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</si>
  <si>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</si>
  <si>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</si>
  <si>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</si>
  <si>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</si>
  <si>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</si>
  <si>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</si>
  <si>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</si>
  <si>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</si>
  <si>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</si>
  <si>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</si>
  <si>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</si>
  <si>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</si>
  <si>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</si>
  <si>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</si>
  <si>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</si>
  <si>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</si>
  <si>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</si>
  <si>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</si>
  <si>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</si>
  <si>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</si>
  <si>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</si>
  <si>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</si>
  <si>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</si>
  <si>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</si>
  <si>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</si>
  <si>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</si>
  <si>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</si>
  <si>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</si>
  <si>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</si>
  <si>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</si>
  <si>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</si>
  <si>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</si>
  <si>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</si>
  <si>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</si>
  <si>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</si>
  <si>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</si>
  <si>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</si>
  <si>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</si>
  <si>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</si>
  <si>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</si>
  <si>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</si>
  <si>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</si>
  <si>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</si>
  <si>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</si>
  <si>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</si>
  <si>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</si>
  <si>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</si>
  <si>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</si>
  <si>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</si>
  <si>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</si>
  <si>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</si>
  <si>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</si>
  <si>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</si>
  <si>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</si>
  <si>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</si>
  <si>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</si>
  <si>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</si>
  <si>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</si>
  <si>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</si>
  <si>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</si>
  <si>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</si>
  <si>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</si>
  <si>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</si>
  <si>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</si>
  <si>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</si>
  <si>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</si>
  <si>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</si>
  <si>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</si>
  <si>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</si>
  <si>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</si>
  <si>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</si>
  <si>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</si>
  <si>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</si>
  <si>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</si>
  <si>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</si>
  <si>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</si>
  <si>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</si>
  <si>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</si>
  <si>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</si>
  <si>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</si>
  <si>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</si>
  <si>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</si>
  <si>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</si>
  <si>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</si>
  <si>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</si>
  <si>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</si>
  <si>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</si>
  <si>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</si>
  <si>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</si>
  <si>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</si>
  <si>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</si>
  <si>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</si>
  <si>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</si>
  <si>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</si>
  <si>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</si>
  <si>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</si>
  <si>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</si>
  <si>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</si>
  <si>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</si>
  <si>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</si>
  <si>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</si>
  <si>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</si>
  <si>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</si>
  <si>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</si>
  <si>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</si>
  <si>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</si>
  <si>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</si>
  <si>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</si>
  <si>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</si>
  <si>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</si>
  <si>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</si>
  <si>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</si>
  <si>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</si>
  <si>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</si>
  <si>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</si>
  <si>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</si>
  <si>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</si>
  <si>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</si>
  <si>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</si>
  <si>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</si>
  <si>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</si>
  <si>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</si>
  <si>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</si>
  <si>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</si>
  <si>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</si>
  <si>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</si>
  <si>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</si>
  <si>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</si>
  <si>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</si>
  <si>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</si>
  <si>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</si>
  <si>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</si>
  <si>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</si>
  <si>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</si>
  <si>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</si>
  <si>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</si>
  <si>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</si>
  <si>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</si>
  <si>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</si>
  <si>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</si>
  <si>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</si>
  <si>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</si>
  <si>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</si>
  <si>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</si>
  <si>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</si>
  <si>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</si>
  <si>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</si>
  <si>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</si>
  <si>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</si>
  <si>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</si>
  <si>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</si>
  <si>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</si>
  <si>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</si>
  <si>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</si>
  <si>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</si>
  <si>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</si>
  <si>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</si>
  <si>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</si>
  <si>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</si>
  <si>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</si>
  <si>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</si>
  <si>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</si>
  <si>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</si>
  <si>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</si>
  <si>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</si>
  <si>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</si>
  <si>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</si>
  <si>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</si>
  <si>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</si>
  <si>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</si>
  <si>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</si>
  <si>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</si>
  <si>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</si>
  <si>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</si>
  <si>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</si>
  <si>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</si>
  <si>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</si>
  <si>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</si>
  <si>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</si>
  <si>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</si>
  <si>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</si>
  <si>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</si>
  <si>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</si>
  <si>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</si>
  <si>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</si>
  <si>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</si>
  <si>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</si>
  <si>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</si>
  <si>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</si>
  <si>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</si>
  <si>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</si>
  <si>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</si>
  <si>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</si>
  <si>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</si>
  <si>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</si>
  <si>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</si>
  <si>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</si>
  <si>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</si>
  <si>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</si>
  <si>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</si>
  <si>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</si>
  <si>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</si>
  <si>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</si>
  <si>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</si>
  <si>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</si>
  <si>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</si>
  <si>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</si>
  <si>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</si>
  <si>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</si>
  <si>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</si>
  <si>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</si>
  <si>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</si>
  <si>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</si>
  <si>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</si>
  <si>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</si>
  <si>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</si>
  <si>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</si>
  <si>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</si>
  <si>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</si>
  <si>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</si>
  <si>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</si>
  <si>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</si>
  <si>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</si>
  <si>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</si>
  <si>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</si>
  <si>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</si>
  <si>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</si>
  <si>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</si>
  <si>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</si>
  <si>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</si>
  <si>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</si>
  <si>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</si>
  <si>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</si>
  <si>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</si>
  <si>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</si>
  <si>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</si>
  <si>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</si>
  <si>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</si>
  <si>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</si>
  <si>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</si>
  <si>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</si>
  <si>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</si>
  <si>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</si>
  <si>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</si>
  <si>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</si>
  <si>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</si>
  <si>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</si>
  <si>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</si>
  <si>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</si>
  <si>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</si>
  <si>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</si>
  <si>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</si>
  <si>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</si>
  <si>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</si>
  <si>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</si>
  <si>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</si>
  <si>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</si>
  <si>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</si>
  <si>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</si>
  <si>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</si>
  <si>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</si>
  <si>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</si>
  <si>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</si>
  <si>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</si>
  <si>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</si>
  <si>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</si>
  <si>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</si>
  <si>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</si>
  <si>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</si>
  <si>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</si>
  <si>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</si>
  <si>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</si>
  <si>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</si>
  <si>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</si>
  <si>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</si>
  <si>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</si>
  <si>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</si>
  <si>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</si>
  <si>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</si>
  <si>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</si>
  <si>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</si>
  <si>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</si>
  <si>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</si>
  <si>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</si>
  <si>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</si>
  <si>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</si>
  <si>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</si>
  <si>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</si>
  <si>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</si>
  <si>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</si>
  <si>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</si>
  <si>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</si>
  <si>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</si>
  <si>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</si>
  <si>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</si>
  <si>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</si>
  <si>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</si>
  <si>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</si>
  <si>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</si>
  <si>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</si>
  <si>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</si>
  <si>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</si>
  <si>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</si>
  <si>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</si>
  <si>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</si>
  <si>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</si>
  <si>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</si>
  <si>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</si>
  <si>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</si>
  <si>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</si>
  <si>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</si>
  <si>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</si>
  <si>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</si>
  <si>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</si>
  <si>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</si>
  <si>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</si>
  <si>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</si>
  <si>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</si>
  <si>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</si>
  <si>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</si>
  <si>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</si>
  <si>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</si>
  <si>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</si>
  <si>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</si>
  <si>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</si>
  <si>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</si>
  <si>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</si>
  <si>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</si>
  <si>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</si>
  <si>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</si>
  <si>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</si>
  <si>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</si>
  <si>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</si>
  <si>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</si>
  <si>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</si>
  <si>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</si>
  <si>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</si>
  <si>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</si>
  <si>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</si>
  <si>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</si>
  <si>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</si>
  <si>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</si>
  <si>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</si>
  <si>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</si>
  <si>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</si>
  <si>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</si>
  <si>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</si>
  <si>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</si>
  <si>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</si>
  <si>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</si>
  <si>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</si>
  <si>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</si>
  <si>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</si>
  <si>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</si>
  <si>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</si>
  <si>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</si>
  <si>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</si>
  <si>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</si>
  <si>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</si>
  <si>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</si>
  <si>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</si>
  <si>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</si>
  <si>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</si>
  <si>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</si>
  <si>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</si>
  <si>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</si>
  <si>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</si>
  <si>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</si>
  <si>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</si>
  <si>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</si>
  <si>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</si>
  <si>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</si>
  <si>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</si>
  <si>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</si>
  <si>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</si>
  <si>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</si>
  <si>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</si>
  <si>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</si>
  <si>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</si>
  <si>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</si>
  <si>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</si>
  <si>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</si>
  <si>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</si>
  <si>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</si>
  <si>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</si>
  <si>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</si>
  <si>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</si>
  <si>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</si>
  <si>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</si>
  <si>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</si>
  <si>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</si>
  <si>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</si>
  <si>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</si>
  <si>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</si>
  <si>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</si>
  <si>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</si>
  <si>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</si>
  <si>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</si>
  <si>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</si>
  <si>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</si>
  <si>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</si>
  <si>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</si>
  <si>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</si>
  <si>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</si>
  <si>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</si>
  <si>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</si>
  <si>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</si>
  <si>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</si>
  <si>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</si>
  <si>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</si>
  <si>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</si>
  <si>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</si>
  <si>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</si>
  <si>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</si>
  <si>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</si>
  <si>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</si>
  <si>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</si>
  <si>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</si>
  <si>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</si>
  <si>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</si>
  <si>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</si>
  <si>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</si>
  <si>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</si>
  <si>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</si>
  <si>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</si>
  <si>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</si>
  <si>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</si>
  <si>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</si>
  <si>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</si>
  <si>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</si>
  <si>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</si>
  <si>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</si>
  <si>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</si>
  <si>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</si>
  <si>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</si>
  <si>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</si>
  <si>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</si>
  <si>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</si>
  <si>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</si>
  <si>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</si>
  <si>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</si>
  <si>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</si>
  <si>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</si>
  <si>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</si>
  <si>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</si>
  <si>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</si>
  <si>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</si>
  <si>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</si>
  <si>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</si>
  <si>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</si>
  <si>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</si>
  <si>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</si>
  <si>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</si>
  <si>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</si>
  <si>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</si>
  <si>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</si>
  <si>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</si>
  <si>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</si>
  <si>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</si>
  <si>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</si>
  <si>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</si>
  <si>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</si>
  <si>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</si>
  <si>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</si>
  <si>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</si>
  <si>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</si>
  <si>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</si>
  <si>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</si>
  <si>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</si>
  <si>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</si>
  <si>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</si>
  <si>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</si>
  <si>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</si>
  <si>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</si>
  <si>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</si>
  <si>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</si>
  <si>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</si>
  <si>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</si>
  <si>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</si>
  <si>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</si>
  <si>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</si>
  <si>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</si>
  <si>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</si>
  <si>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</si>
  <si>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</si>
  <si>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</si>
  <si>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</si>
  <si>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</si>
  <si>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</si>
  <si>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</si>
  <si>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</si>
  <si>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</si>
  <si>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</si>
  <si>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</si>
  <si>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</si>
  <si>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</si>
  <si>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</si>
  <si>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</si>
  <si>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</si>
  <si>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</si>
  <si>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</si>
  <si>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</si>
  <si>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</si>
  <si>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</si>
  <si>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</si>
  <si>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</si>
  <si>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</si>
  <si>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</si>
  <si>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</si>
  <si>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</si>
  <si>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</si>
  <si>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</si>
  <si>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</si>
  <si>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</si>
  <si>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</si>
  <si>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</si>
  <si>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</si>
  <si>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</si>
  <si>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</si>
  <si>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</si>
  <si>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</si>
  <si>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</si>
  <si>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</si>
  <si>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</si>
  <si>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</si>
  <si>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</si>
  <si>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</si>
  <si>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</si>
  <si>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</si>
  <si>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</si>
  <si>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</si>
  <si>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</si>
  <si>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</si>
  <si>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</si>
  <si>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</si>
  <si>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</si>
  <si>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</si>
  <si>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</si>
  <si>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</si>
  <si>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</si>
  <si>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</si>
  <si>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</si>
  <si>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</si>
  <si>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</si>
  <si>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</si>
  <si>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</si>
  <si>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</si>
  <si>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</si>
  <si>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</si>
  <si>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</si>
  <si>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</si>
  <si>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</si>
  <si>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</si>
  <si>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</si>
  <si>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</si>
  <si>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</si>
  <si>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</si>
  <si>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</si>
  <si>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</si>
  <si>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</si>
  <si>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</si>
  <si>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</si>
  <si>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</si>
  <si>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</si>
  <si>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</si>
  <si>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</si>
  <si>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</si>
  <si>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</si>
  <si>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</si>
  <si>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</si>
  <si>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</si>
  <si>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</si>
  <si>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</si>
  <si>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</si>
  <si>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</si>
  <si>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</si>
  <si>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</si>
  <si>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</si>
  <si>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</si>
  <si>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</si>
  <si>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</si>
  <si>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</si>
  <si>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</si>
  <si>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</si>
  <si>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</si>
  <si>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</si>
  <si>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</si>
  <si>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</si>
  <si>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</si>
  <si>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</si>
  <si>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</si>
  <si>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</si>
  <si>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</si>
  <si>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</si>
  <si>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</si>
  <si>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</si>
  <si>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</si>
  <si>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</si>
  <si>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</si>
  <si>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</si>
  <si>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</si>
  <si>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</si>
  <si>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</si>
  <si>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</si>
  <si>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</si>
  <si>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</si>
  <si>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</si>
  <si>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</si>
  <si>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</si>
  <si>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</si>
  <si>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</si>
  <si>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</si>
  <si>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</si>
  <si>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</si>
  <si>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</si>
  <si>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</si>
  <si>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</si>
  <si>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</si>
  <si>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</si>
  <si>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</si>
  <si>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</si>
  <si>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</si>
  <si>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</si>
  <si>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</si>
  <si>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</si>
  <si>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</si>
  <si>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</si>
  <si>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</si>
  <si>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</si>
  <si>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</si>
  <si>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</si>
  <si>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</si>
  <si>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</si>
  <si>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</si>
  <si>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</si>
  <si>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</si>
  <si>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</si>
  <si>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</si>
  <si>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</si>
  <si>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</si>
  <si>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</si>
  <si>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</si>
  <si>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</si>
  <si>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</si>
  <si>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</si>
  <si>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</si>
  <si>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</si>
  <si>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</si>
  <si>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</si>
  <si>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</si>
  <si>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</si>
  <si>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</si>
  <si>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</si>
  <si>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</si>
  <si>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</si>
  <si>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</si>
  <si>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</si>
  <si>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</si>
  <si>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</si>
  <si>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</si>
  <si>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</si>
  <si>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</si>
  <si>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</si>
  <si>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</si>
  <si>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</si>
  <si>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</si>
  <si>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</si>
  <si>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</si>
  <si>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</si>
  <si>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</si>
  <si>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</si>
  <si>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</si>
  <si>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</si>
  <si>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</si>
  <si>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</si>
  <si>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</si>
  <si>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</si>
  <si>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</si>
  <si>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</si>
  <si>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</si>
  <si>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</si>
  <si>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</si>
  <si>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</si>
  <si>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</si>
  <si>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</si>
  <si>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</si>
  <si>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</si>
  <si>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</si>
  <si>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</si>
  <si>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</si>
  <si>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</si>
  <si>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</si>
  <si>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</si>
  <si>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</si>
  <si>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</si>
  <si>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</si>
  <si>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</si>
  <si>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</si>
  <si>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</si>
  <si>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</si>
  <si>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</si>
  <si>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</si>
  <si>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</si>
  <si>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</si>
  <si>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</si>
  <si>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</si>
  <si>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</si>
  <si>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</si>
  <si>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</si>
  <si>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</si>
  <si>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</si>
  <si>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</si>
  <si>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</si>
  <si>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</si>
  <si>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</si>
  <si>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</si>
  <si>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</si>
  <si>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</si>
  <si>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</si>
  <si>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</si>
  <si>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</si>
  <si>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</si>
  <si>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</si>
  <si>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</si>
  <si>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</si>
  <si>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</si>
  <si>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</si>
  <si>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</si>
  <si>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</si>
  <si>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</si>
  <si>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</si>
  <si>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</si>
  <si>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</si>
  <si>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</si>
  <si>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</si>
  <si>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</si>
  <si>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</si>
  <si>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</si>
  <si>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</si>
  <si>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</si>
  <si>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</si>
  <si>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</si>
  <si>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</si>
  <si>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</si>
  <si>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</si>
  <si>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</si>
  <si>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</si>
  <si>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</si>
  <si>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</si>
  <si>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</si>
  <si>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</si>
  <si>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</si>
  <si>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</si>
  <si>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</si>
  <si>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</si>
  <si>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</si>
  <si>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</si>
  <si>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</si>
  <si>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</si>
  <si>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</si>
  <si>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</si>
  <si>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</si>
  <si>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</si>
  <si>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</si>
  <si>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</si>
  <si>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</si>
  <si>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</si>
  <si>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</si>
  <si>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</si>
  <si>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</si>
  <si>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</si>
  <si>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</si>
  <si>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</si>
  <si>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</si>
  <si>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</si>
  <si>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</si>
  <si>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</si>
  <si>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</si>
  <si>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</si>
  <si>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</si>
  <si>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</si>
  <si>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</si>
  <si>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</si>
  <si>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</si>
  <si>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</si>
  <si>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</si>
  <si>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</si>
  <si>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</si>
  <si>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</si>
  <si>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</si>
  <si>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</si>
  <si>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</si>
  <si>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</si>
  <si>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</si>
  <si>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</si>
  <si>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</si>
  <si>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</si>
  <si>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</si>
  <si>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</si>
  <si>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</si>
  <si>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</si>
  <si>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</si>
  <si>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</si>
  <si>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</si>
  <si>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</si>
  <si>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</si>
  <si>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</si>
  <si>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</si>
  <si>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</si>
  <si>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</si>
  <si>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</si>
  <si>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</si>
  <si>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</si>
  <si>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</si>
  <si>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</si>
  <si>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</si>
  <si>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</si>
  <si>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</si>
  <si>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</si>
  <si>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</si>
  <si>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</si>
  <si>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</si>
  <si>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</si>
  <si>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</si>
  <si>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</si>
  <si>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</si>
  <si>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</si>
  <si>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</si>
  <si>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</si>
  <si>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</si>
  <si>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</si>
  <si>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</si>
  <si>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</si>
  <si>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</si>
  <si>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</si>
  <si>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</si>
  <si>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</si>
  <si>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</si>
  <si>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</si>
  <si>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</si>
  <si>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</si>
  <si>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</si>
  <si>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</si>
  <si>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</si>
  <si>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</si>
  <si>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</si>
  <si>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</si>
  <si>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</si>
  <si>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</si>
  <si>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</si>
  <si>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</si>
  <si>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</si>
  <si>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</si>
  <si>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</si>
  <si>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</si>
  <si>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</si>
  <si>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</si>
  <si>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</si>
  <si>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</si>
  <si>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</si>
  <si>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</si>
  <si>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</si>
  <si>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</si>
  <si>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</si>
  <si>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</si>
  <si>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</si>
  <si>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</si>
  <si>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</si>
  <si>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</si>
  <si>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</si>
  <si>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</si>
  <si>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</si>
  <si>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</si>
  <si>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</si>
  <si>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</si>
  <si>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</si>
  <si>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</si>
  <si>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</si>
  <si>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</si>
  <si>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</si>
  <si>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</si>
  <si>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</si>
  <si>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</si>
  <si>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</si>
  <si>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</si>
  <si>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</si>
  <si>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</si>
  <si>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</si>
  <si>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</si>
  <si>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</si>
  <si>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</si>
  <si>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</si>
  <si>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</si>
  <si>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</si>
  <si>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</si>
  <si>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</si>
  <si>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</si>
  <si>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</si>
  <si>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</si>
  <si>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</si>
  <si>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</si>
  <si>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</si>
  <si>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</si>
  <si>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</si>
  <si>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</si>
  <si>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</si>
  <si>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</si>
  <si>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</si>
  <si>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</si>
  <si>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</si>
  <si>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</si>
  <si>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</si>
  <si>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</si>
  <si>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</si>
  <si>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</si>
  <si>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</si>
  <si>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</si>
  <si>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</si>
  <si>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</si>
  <si>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</si>
  <si>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</si>
  <si>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</si>
  <si>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</si>
  <si>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</si>
  <si>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</si>
  <si>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</si>
  <si>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</si>
  <si>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</si>
  <si>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</si>
  <si>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</si>
  <si>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</si>
  <si>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</si>
  <si>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</si>
  <si>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</si>
  <si>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</si>
  <si>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</si>
  <si>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</si>
  <si>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</si>
  <si>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</si>
  <si>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</si>
  <si>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</si>
  <si>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</si>
  <si>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</si>
  <si>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</si>
  <si>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</si>
  <si>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</si>
  <si>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</si>
  <si>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</si>
  <si>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</si>
  <si>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</si>
  <si>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</si>
  <si>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</si>
  <si>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</si>
  <si>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</si>
  <si>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</si>
  <si>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</si>
  <si>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</si>
  <si>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</si>
  <si>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</si>
  <si>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</si>
  <si>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</si>
  <si>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</si>
  <si>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</si>
  <si>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</si>
  <si>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</si>
  <si>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</si>
  <si>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</si>
  <si>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</si>
  <si>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</si>
  <si>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</si>
  <si>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</si>
  <si>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</si>
  <si>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</si>
  <si>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</si>
  <si>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</si>
  <si>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</si>
  <si>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</si>
  <si>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</si>
  <si>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</si>
  <si>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</si>
  <si>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</si>
  <si>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</si>
  <si>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</si>
  <si>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</si>
  <si>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</si>
  <si>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</si>
  <si>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</si>
  <si>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</si>
  <si>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</si>
  <si>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</si>
  <si>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</si>
  <si>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</si>
  <si>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</si>
  <si>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</si>
  <si>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</si>
  <si>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</si>
  <si>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</si>
  <si>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</si>
  <si>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</si>
  <si>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</si>
  <si>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</si>
  <si>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</si>
  <si>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</si>
  <si>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</si>
  <si>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</si>
  <si>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</si>
  <si>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</si>
  <si>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</si>
  <si>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</si>
  <si>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</si>
  <si>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</si>
  <si>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</si>
  <si>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</si>
  <si>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</si>
  <si>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</si>
  <si>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</si>
  <si>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</si>
  <si>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</si>
  <si>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</si>
  <si>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</si>
  <si>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</si>
  <si>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</si>
  <si>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</si>
  <si>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</si>
  <si>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</si>
  <si>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</si>
  <si>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</si>
  <si>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</si>
  <si>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</si>
  <si>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</si>
  <si>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</si>
  <si>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</si>
  <si>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</si>
  <si>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</si>
  <si>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</si>
  <si>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</si>
  <si>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</si>
  <si>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</si>
  <si>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</si>
  <si>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</si>
  <si>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</si>
  <si>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</si>
  <si>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</si>
  <si>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</si>
  <si>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</si>
  <si>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</si>
  <si>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</si>
  <si>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</si>
  <si>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</si>
  <si>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</si>
  <si>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</si>
  <si>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</si>
  <si>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</si>
  <si>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</si>
  <si>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</si>
  <si>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</si>
  <si>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</si>
  <si>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</si>
  <si>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</si>
  <si>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</si>
  <si>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</si>
  <si>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</si>
  <si>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</si>
  <si>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</si>
  <si>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</si>
  <si>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</si>
  <si>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</si>
  <si>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</si>
  <si>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</si>
  <si>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</si>
  <si>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</si>
  <si>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</si>
  <si>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</si>
  <si>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</si>
  <si>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</si>
  <si>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</si>
  <si>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</si>
  <si>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</si>
  <si>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</si>
  <si>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</si>
  <si>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</si>
  <si>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</si>
  <si>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</si>
  <si>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</si>
  <si>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</si>
  <si>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</si>
  <si>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</si>
  <si>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</si>
  <si>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</si>
  <si>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</si>
  <si>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</si>
  <si>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</si>
  <si>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</si>
  <si>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</si>
  <si>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</si>
  <si>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</si>
  <si>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</si>
  <si>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</si>
  <si>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</si>
  <si>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</si>
  <si>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</si>
  <si>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</si>
  <si>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</si>
  <si>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</si>
  <si>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</si>
  <si>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</si>
  <si>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</si>
  <si>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</si>
  <si>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</si>
  <si>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</si>
  <si>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</si>
  <si>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</si>
  <si>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</si>
  <si>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</si>
  <si>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</si>
  <si>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</si>
  <si>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</si>
  <si>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</si>
  <si>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</si>
  <si>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</si>
  <si>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</si>
  <si>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</si>
  <si>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</si>
  <si>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</si>
  <si>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</si>
  <si>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</si>
  <si>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</si>
  <si>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</si>
  <si>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</si>
  <si>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</si>
  <si>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</si>
  <si>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</si>
  <si>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</si>
  <si>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</si>
  <si>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</si>
  <si>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</si>
  <si>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</si>
  <si>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</si>
  <si>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</si>
  <si>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</si>
  <si>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</si>
  <si>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</si>
  <si>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</si>
  <si>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</si>
  <si>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</si>
  <si>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</si>
  <si>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</si>
  <si>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</si>
  <si>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</si>
  <si>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</si>
  <si>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</si>
  <si>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</si>
  <si>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</si>
  <si>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</si>
  <si>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</si>
  <si>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</si>
  <si>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</si>
  <si>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</si>
  <si>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</si>
  <si>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</si>
  <si>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</si>
  <si>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</si>
  <si>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</si>
  <si>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</si>
  <si>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</si>
  <si>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</si>
  <si>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</si>
  <si>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</si>
  <si>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</si>
  <si>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</si>
  <si>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</si>
  <si>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</si>
  <si>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</si>
  <si>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</si>
  <si>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</si>
  <si>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</si>
  <si>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</si>
  <si>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</si>
  <si>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</si>
  <si>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</si>
  <si>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</si>
  <si>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</si>
  <si>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</si>
  <si>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</si>
  <si>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</si>
  <si>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</si>
  <si>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</si>
  <si>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</si>
  <si>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</si>
  <si>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</si>
  <si>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</si>
  <si>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</si>
  <si>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</si>
  <si>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</si>
  <si>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</si>
  <si>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</si>
  <si>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</si>
  <si>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</si>
  <si>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</si>
  <si>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</si>
  <si>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</si>
  <si>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</si>
  <si>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</si>
  <si>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</si>
  <si>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</si>
  <si>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</si>
  <si>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</si>
  <si>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</si>
  <si>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</si>
  <si>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</si>
  <si>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</si>
  <si>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</si>
  <si>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</si>
  <si>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</si>
  <si>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</si>
  <si>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</si>
  <si>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</si>
  <si>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</si>
  <si>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</si>
  <si>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</si>
  <si>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</si>
  <si>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</si>
  <si>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</si>
  <si>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</si>
  <si>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</si>
  <si>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</si>
  <si>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</si>
  <si>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</si>
  <si>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</si>
  <si>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</si>
  <si>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</si>
  <si>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</si>
  <si>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</si>
  <si>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</si>
  <si>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</si>
  <si>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</si>
  <si>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</si>
  <si>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</si>
  <si>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</si>
  <si>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</si>
  <si>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</si>
  <si>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</si>
  <si>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</si>
  <si>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</si>
  <si>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</si>
  <si>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</si>
  <si>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</si>
  <si>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</si>
  <si>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</si>
  <si>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</si>
  <si>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</si>
  <si>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</si>
  <si>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</si>
  <si>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</si>
  <si>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</si>
  <si>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</si>
  <si>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</si>
  <si>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</si>
  <si>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</si>
  <si>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</si>
  <si>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</si>
  <si>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</si>
  <si>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</si>
  <si>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</si>
  <si>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</si>
  <si>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</si>
  <si>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</si>
  <si>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</si>
  <si>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</si>
  <si>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</si>
  <si>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</si>
  <si>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</si>
  <si>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</si>
  <si>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</si>
  <si>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</si>
  <si>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</si>
  <si>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</si>
  <si>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</si>
  <si>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</si>
  <si>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</si>
  <si>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</si>
  <si>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</si>
  <si>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</si>
  <si>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</si>
  <si>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</si>
  <si>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</si>
  <si>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</si>
  <si>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</si>
  <si>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</si>
  <si>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</si>
  <si>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</si>
  <si>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</si>
  <si>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</si>
  <si>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</si>
  <si>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</si>
  <si>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</si>
  <si>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</si>
  <si>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</si>
  <si>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</si>
  <si>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</si>
  <si>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</si>
  <si>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</si>
  <si>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</si>
  <si>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</si>
  <si>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</si>
  <si>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</si>
  <si>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</si>
  <si>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</si>
  <si>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</si>
  <si>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</si>
  <si>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</si>
  <si>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</si>
  <si>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</si>
  <si>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</si>
  <si>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</si>
  <si>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</si>
  <si>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</si>
  <si>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</si>
  <si>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</si>
  <si>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</si>
  <si>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</si>
  <si>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</si>
  <si>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</si>
  <si>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</si>
  <si>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</si>
  <si>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</si>
  <si>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</si>
  <si>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</si>
  <si>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</si>
  <si>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</si>
  <si>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</si>
  <si>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</si>
  <si>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</si>
  <si>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</si>
  <si>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</si>
  <si>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</si>
  <si>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</si>
  <si>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</si>
  <si>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</si>
  <si>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</si>
  <si>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</si>
  <si>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</si>
  <si>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</si>
  <si>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</si>
  <si>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</si>
  <si>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</si>
  <si>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</si>
  <si>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</si>
  <si>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</si>
  <si>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</si>
  <si>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</si>
  <si>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</si>
  <si>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</si>
  <si>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</si>
  <si>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</si>
  <si>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</si>
  <si>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</si>
  <si>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</si>
  <si>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</si>
  <si>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</si>
  <si>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</si>
  <si>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</si>
  <si>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</si>
  <si>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</si>
  <si>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</si>
  <si>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</si>
  <si>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</si>
  <si>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</si>
  <si>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</si>
  <si>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</si>
  <si>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</si>
  <si>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</si>
  <si>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</si>
  <si>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</si>
  <si>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</si>
  <si>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</si>
  <si>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</si>
  <si>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</si>
  <si>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</si>
  <si>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</si>
  <si>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</si>
  <si>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</si>
  <si>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</si>
  <si>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</si>
  <si>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</si>
  <si>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</si>
  <si>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</si>
  <si>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</si>
  <si>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</si>
  <si>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</si>
  <si>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</si>
  <si>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</si>
  <si>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</si>
  <si>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</si>
  <si>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</si>
  <si>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</si>
  <si>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</si>
  <si>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</si>
  <si>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</si>
  <si>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</si>
  <si>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</si>
  <si>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</si>
  <si>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</si>
  <si>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</si>
  <si>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</si>
  <si>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</si>
  <si>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</si>
  <si>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</si>
  <si>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</si>
  <si>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</si>
  <si>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</si>
  <si>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</si>
  <si>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</si>
  <si>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</si>
  <si>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</si>
  <si>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</si>
  <si>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</si>
  <si>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</si>
  <si>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</si>
  <si>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</si>
  <si>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</si>
  <si>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</si>
  <si>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</si>
  <si>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</si>
  <si>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</si>
  <si>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</si>
  <si>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</si>
  <si>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</si>
  <si>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</si>
  <si>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</si>
  <si>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</si>
  <si>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</si>
  <si>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</si>
  <si>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</si>
  <si>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</si>
  <si>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</si>
  <si>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</si>
  <si>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</si>
  <si>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</si>
  <si>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</si>
  <si>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</si>
  <si>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</si>
  <si>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</si>
  <si>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</si>
  <si>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</si>
  <si>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</si>
  <si>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</si>
  <si>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</si>
  <si>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</si>
  <si>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</si>
  <si>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</si>
  <si>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</si>
  <si>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</si>
  <si>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</si>
  <si>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</si>
  <si>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</si>
  <si>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</si>
  <si>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</si>
  <si>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</si>
  <si>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</si>
  <si>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</si>
  <si>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</si>
  <si>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</si>
  <si>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</si>
  <si>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</si>
  <si>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</si>
  <si>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</si>
  <si>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</si>
  <si>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</si>
  <si>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</si>
  <si>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</si>
  <si>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</si>
  <si>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</si>
  <si>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</si>
  <si>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</si>
  <si>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</si>
  <si>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</si>
  <si>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</si>
  <si>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</si>
  <si>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</si>
  <si>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</si>
  <si>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</si>
  <si>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</si>
  <si>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</si>
  <si>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</si>
  <si>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</si>
  <si>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</si>
  <si>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</si>
  <si>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</si>
  <si>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</si>
  <si>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</si>
  <si>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</si>
  <si>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</si>
  <si>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</si>
  <si>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</si>
  <si>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</si>
  <si>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</si>
  <si>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</si>
  <si>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</si>
  <si>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</si>
  <si>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</si>
  <si>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</si>
  <si>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</si>
  <si>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</si>
  <si>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</si>
  <si>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</si>
  <si>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</si>
  <si>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</si>
  <si>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</si>
  <si>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</si>
  <si>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</si>
  <si>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</si>
  <si>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</si>
  <si>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</si>
  <si>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</si>
  <si>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</si>
  <si>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</si>
  <si>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</si>
  <si>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</si>
  <si>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</si>
  <si>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</si>
  <si>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</si>
  <si>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</si>
  <si>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</si>
  <si>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</si>
  <si>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</si>
  <si>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</si>
  <si>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</si>
  <si>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</si>
  <si>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</si>
  <si>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</si>
  <si>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</si>
  <si>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</si>
  <si>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</si>
  <si>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</si>
  <si>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</si>
  <si>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</si>
  <si>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</si>
  <si>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</si>
  <si>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</si>
  <si>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</si>
  <si>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</si>
  <si>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</si>
  <si>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</si>
  <si>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</si>
  <si>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</si>
  <si>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</si>
  <si>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</si>
  <si>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</si>
  <si>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</si>
  <si>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</si>
  <si>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</si>
  <si>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</si>
  <si>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</si>
  <si>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</si>
  <si>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</si>
  <si>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</si>
  <si>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</si>
  <si>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</si>
  <si>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</si>
  <si>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</si>
  <si>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</si>
  <si>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</si>
  <si>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</si>
  <si>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</si>
  <si>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</si>
  <si>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</si>
  <si>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</si>
  <si>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</si>
  <si>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</si>
  <si>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</si>
  <si>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</si>
  <si>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</si>
  <si>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</si>
  <si>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</si>
  <si>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</si>
  <si>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</si>
  <si>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</si>
  <si>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</si>
  <si>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</si>
  <si>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</si>
  <si>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</si>
  <si>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</si>
  <si>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</si>
  <si>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</si>
  <si>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</si>
  <si>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</si>
  <si>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</si>
  <si>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</si>
  <si>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</si>
  <si>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</si>
  <si>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</si>
  <si>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</si>
  <si>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</si>
  <si>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</si>
  <si>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</si>
  <si>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</si>
  <si>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</si>
  <si>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</si>
  <si>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</si>
  <si>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</si>
  <si>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</si>
  <si>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</si>
  <si>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</si>
  <si>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</si>
  <si>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</si>
  <si>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</si>
  <si>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</si>
  <si>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</si>
  <si>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</si>
  <si>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</si>
  <si>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</si>
  <si>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</si>
  <si>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</si>
  <si>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</si>
  <si>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</si>
  <si>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</si>
  <si>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</si>
  <si>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</si>
  <si>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</si>
  <si>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</si>
  <si>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</si>
  <si>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</si>
  <si>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</si>
  <si>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</si>
  <si>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</si>
  <si>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</si>
  <si>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</si>
  <si>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</si>
  <si>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</si>
  <si>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</si>
  <si>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</si>
  <si>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</si>
  <si>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</si>
  <si>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</si>
  <si>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</si>
  <si>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</si>
  <si>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</si>
  <si>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</si>
  <si>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</si>
  <si>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</si>
  <si>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</si>
  <si>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</si>
  <si>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</si>
  <si>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</si>
  <si>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</si>
  <si>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</si>
  <si>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</si>
  <si>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</si>
  <si>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</si>
  <si>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</si>
  <si>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</si>
  <si>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</si>
  <si>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</si>
  <si>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</si>
  <si>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</si>
  <si>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</si>
  <si>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</si>
  <si>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</si>
  <si>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</si>
  <si>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</si>
  <si>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</si>
  <si>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</si>
  <si>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</si>
  <si>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</si>
  <si>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</si>
  <si>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</si>
  <si>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</si>
  <si>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</si>
  <si>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</si>
  <si>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</si>
  <si>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</si>
  <si>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</si>
  <si>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</si>
  <si>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</si>
  <si>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</si>
  <si>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</si>
  <si>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</si>
  <si>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</si>
  <si>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</si>
  <si>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</si>
  <si>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</si>
  <si>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</si>
  <si>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</si>
  <si>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</si>
  <si>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</si>
  <si>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</si>
  <si>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</si>
  <si>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</si>
  <si>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</si>
  <si>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</si>
  <si>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</si>
  <si>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</si>
  <si>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</si>
  <si>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</si>
  <si>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</si>
  <si>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</si>
  <si>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</si>
  <si>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</si>
  <si>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</si>
  <si>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</si>
  <si>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</si>
  <si>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</si>
  <si>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</si>
  <si>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</si>
  <si>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</si>
  <si>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</si>
  <si>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</si>
  <si>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</si>
  <si>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</si>
  <si>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</si>
  <si>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</si>
  <si>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</si>
  <si>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</si>
  <si>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</si>
  <si>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</si>
  <si>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</si>
  <si>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</si>
  <si>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</si>
  <si>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</si>
  <si>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</si>
  <si>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</si>
  <si>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</si>
  <si>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</si>
  <si>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</si>
  <si>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</si>
  <si>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</si>
  <si>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</si>
  <si>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</si>
  <si>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</si>
  <si>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</si>
  <si>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</si>
  <si>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</si>
  <si>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</si>
  <si>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</si>
  <si>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</si>
  <si>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</si>
  <si>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</si>
  <si>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</si>
  <si>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</si>
  <si>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</si>
  <si>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</si>
  <si>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</si>
  <si>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</si>
  <si>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</si>
  <si>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</si>
  <si>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</si>
  <si>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</si>
  <si>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</si>
  <si>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</si>
  <si>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</si>
  <si>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</si>
  <si>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</si>
  <si>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</si>
  <si>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</si>
  <si>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</si>
  <si>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</si>
  <si>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</si>
  <si>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</si>
  <si>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</si>
  <si>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</si>
  <si>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</si>
  <si>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</si>
  <si>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</si>
  <si>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</si>
  <si>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</si>
  <si>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</si>
  <si>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</si>
  <si>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</si>
  <si>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</si>
  <si>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</si>
  <si>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</si>
  <si>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</si>
  <si>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</si>
  <si>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</si>
  <si>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</si>
  <si>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</si>
  <si>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</si>
  <si>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</si>
  <si>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</si>
  <si>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</si>
  <si>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</si>
  <si>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</si>
  <si>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</si>
  <si>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</si>
  <si>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</si>
  <si>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</si>
  <si>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</si>
  <si>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</si>
  <si>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</si>
  <si>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</si>
  <si>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</si>
  <si>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</si>
  <si>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</si>
  <si>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</si>
  <si>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</si>
  <si>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</si>
  <si>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</si>
  <si>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</si>
  <si>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</si>
  <si>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</si>
  <si>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</si>
  <si>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</si>
  <si>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</si>
  <si>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</si>
  <si>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</si>
  <si>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</si>
  <si>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</si>
  <si>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</si>
  <si>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</si>
  <si>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</si>
  <si>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</si>
  <si>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</si>
  <si>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</si>
  <si>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</si>
  <si>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</si>
  <si>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</si>
  <si>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</si>
  <si>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</si>
  <si>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</si>
  <si>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</si>
  <si>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</si>
  <si>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</si>
  <si>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</si>
  <si>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</si>
  <si>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</si>
  <si>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</si>
  <si>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</si>
  <si>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</si>
  <si>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</si>
  <si>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</si>
  <si>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</si>
  <si>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</si>
  <si>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</si>
  <si>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</si>
  <si>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</si>
  <si>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</si>
  <si>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</si>
  <si>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</si>
  <si>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</si>
  <si>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</si>
  <si>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</si>
  <si>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</si>
  <si>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</si>
  <si>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</si>
  <si>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</si>
  <si>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</si>
  <si>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</si>
  <si>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</si>
  <si>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</si>
  <si>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</si>
  <si>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</si>
  <si>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</si>
  <si>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</si>
  <si>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</si>
  <si>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</si>
  <si>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</si>
  <si>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</si>
  <si>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</si>
  <si>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</si>
  <si>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</si>
  <si>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</si>
  <si>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</si>
  <si>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</si>
  <si>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</si>
  <si>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</si>
  <si>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</si>
  <si>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</si>
  <si>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</si>
  <si>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</si>
  <si>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</si>
  <si>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</si>
  <si>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</si>
  <si>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</si>
  <si>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</si>
  <si>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</si>
  <si>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</si>
  <si>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</si>
  <si>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</si>
  <si>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</si>
  <si>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</si>
  <si>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</si>
  <si>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</si>
  <si>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</si>
  <si>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</si>
  <si>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</si>
  <si>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</si>
  <si>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</si>
  <si>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</si>
  <si>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</si>
  <si>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</si>
  <si>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</si>
  <si>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</si>
  <si>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</si>
  <si>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</si>
  <si>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</si>
  <si>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</si>
  <si>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</si>
  <si>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</si>
  <si>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</si>
  <si>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</si>
  <si>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</si>
  <si>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</si>
  <si>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</si>
  <si>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</si>
  <si>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</si>
  <si>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</si>
  <si>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</si>
  <si>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</si>
  <si>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</si>
  <si>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</si>
  <si>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</si>
  <si>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</si>
  <si>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</si>
  <si>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</si>
  <si>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</si>
  <si>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</si>
  <si>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</si>
  <si>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</si>
  <si>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</si>
  <si>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</si>
  <si>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</si>
  <si>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</si>
  <si>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</si>
  <si>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</si>
  <si>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</si>
  <si>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</si>
  <si>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</si>
  <si>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</si>
  <si>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</si>
  <si>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</si>
  <si>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</si>
  <si>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</si>
  <si>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</si>
  <si>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</si>
  <si>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</si>
  <si>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</si>
  <si>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</si>
  <si>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</si>
  <si>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</si>
  <si>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</si>
  <si>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</si>
  <si>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</si>
  <si>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</si>
  <si>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</si>
  <si>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</si>
  <si>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</si>
  <si>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</si>
  <si>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</si>
  <si>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</si>
  <si>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</si>
  <si>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</si>
  <si>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</si>
  <si>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</si>
  <si>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</si>
  <si>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</si>
  <si>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</si>
  <si>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</si>
  <si>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</si>
  <si>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</si>
  <si>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</si>
  <si>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</si>
  <si>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</si>
  <si>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</si>
  <si>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</si>
  <si>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</si>
  <si>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</si>
  <si>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</si>
  <si>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</si>
  <si>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</si>
  <si>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</si>
  <si>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</si>
  <si>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</si>
  <si>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</si>
  <si>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</si>
  <si>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</si>
  <si>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</si>
  <si>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</si>
  <si>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</si>
  <si>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</si>
  <si>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</si>
  <si>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</si>
  <si>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</si>
  <si>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</si>
  <si>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</si>
  <si>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</si>
  <si>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</si>
  <si>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</si>
  <si>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</si>
  <si>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</si>
  <si>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</si>
  <si>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</si>
  <si>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</si>
  <si>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</si>
  <si>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</si>
  <si>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</si>
  <si>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</si>
  <si>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</si>
  <si>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</si>
  <si>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</si>
  <si>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</si>
  <si>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</si>
  <si>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</si>
  <si>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</si>
  <si>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</si>
  <si>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</si>
  <si>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</si>
  <si>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</si>
  <si>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</si>
  <si>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</si>
  <si>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</si>
  <si>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</si>
  <si>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</si>
  <si>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</si>
  <si>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</si>
  <si>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</si>
  <si>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</si>
  <si>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</si>
  <si>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</si>
  <si>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</si>
  <si>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</si>
  <si>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</si>
  <si>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</si>
  <si>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</si>
  <si>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</si>
  <si>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</si>
  <si>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</si>
  <si>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</si>
  <si>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</si>
  <si>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</si>
  <si>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</si>
  <si>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</si>
  <si>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</si>
  <si>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</si>
  <si>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</si>
  <si>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</si>
  <si>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</si>
  <si>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</si>
  <si>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</si>
  <si>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</si>
  <si>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</si>
  <si>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</si>
  <si>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</si>
  <si>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</si>
  <si>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</si>
  <si>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</si>
  <si>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</si>
  <si>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</si>
  <si>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</si>
  <si>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</si>
  <si>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</si>
  <si>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</si>
  <si>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</si>
  <si>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</si>
  <si>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</si>
  <si>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</si>
  <si>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</si>
  <si>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</si>
  <si>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</si>
  <si>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</si>
  <si>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</si>
  <si>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</si>
  <si>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</si>
  <si>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</si>
  <si>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</si>
  <si>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</si>
  <si>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</si>
  <si>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</si>
  <si>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</si>
  <si>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</si>
  <si>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</si>
  <si>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</si>
  <si>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</si>
  <si>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</si>
  <si>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</si>
  <si>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</si>
  <si>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</si>
  <si>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</si>
  <si>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</si>
  <si>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</si>
  <si>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</si>
  <si>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</si>
  <si>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</si>
  <si>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</si>
  <si>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</si>
  <si>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</si>
  <si>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</si>
  <si>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</si>
  <si>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</si>
  <si>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</si>
  <si>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</si>
  <si>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</si>
  <si>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</si>
  <si>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</si>
  <si>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</si>
  <si>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</si>
  <si>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</si>
  <si>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</si>
  <si>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</si>
  <si>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</si>
  <si>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</si>
  <si>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</si>
  <si>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</si>
  <si>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</si>
  <si>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</si>
  <si>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</si>
  <si>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</si>
  <si>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</si>
  <si>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</si>
  <si>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</si>
  <si>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</si>
  <si>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</si>
  <si>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</si>
  <si>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</si>
  <si>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</si>
  <si>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</si>
  <si>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</si>
  <si>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</si>
  <si>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</si>
  <si>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</si>
  <si>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</si>
  <si>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</si>
  <si>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</si>
  <si>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</si>
  <si>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</si>
  <si>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</si>
  <si>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</si>
  <si>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</si>
  <si>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</si>
  <si>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</si>
  <si>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</si>
  <si>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</si>
  <si>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</si>
  <si>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</si>
  <si>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</si>
  <si>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</si>
  <si>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</si>
  <si>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</si>
  <si>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</si>
  <si>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</si>
  <si>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</si>
  <si>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</si>
  <si>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</si>
  <si>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</si>
  <si>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</si>
  <si>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</si>
  <si>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</si>
  <si>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</si>
  <si>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</si>
  <si>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</si>
  <si>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</si>
  <si>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</si>
  <si>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</si>
  <si>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</si>
  <si>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</si>
  <si>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</si>
  <si>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</si>
  <si>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</si>
  <si>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</si>
  <si>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</si>
  <si>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</si>
  <si>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</si>
  <si>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</si>
  <si>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</si>
  <si>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</si>
  <si>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</si>
  <si>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</si>
  <si>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</si>
  <si>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</si>
  <si>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</si>
  <si>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</si>
  <si>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</si>
  <si>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</si>
  <si>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</si>
  <si>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</si>
  <si>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</si>
  <si>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</si>
  <si>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</si>
  <si>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</si>
  <si>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</si>
  <si>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</si>
  <si>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</si>
  <si>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</si>
  <si>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</si>
  <si>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</si>
  <si>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</si>
  <si>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</si>
  <si>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</si>
  <si>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</si>
  <si>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</si>
  <si>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</si>
  <si>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</si>
  <si>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</si>
  <si>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</si>
  <si>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</si>
  <si>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</si>
  <si>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</si>
  <si>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</si>
  <si>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</si>
  <si>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</si>
  <si>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</si>
  <si>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</si>
  <si>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</si>
  <si>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</si>
  <si>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</si>
  <si>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</si>
  <si>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</si>
  <si>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</si>
  <si>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</si>
  <si>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</si>
  <si>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</si>
  <si>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</si>
  <si>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</si>
  <si>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</si>
  <si>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</si>
  <si>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</si>
  <si>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</si>
  <si>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</si>
  <si>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</si>
  <si>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</si>
  <si>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</si>
  <si>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</si>
  <si>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</si>
  <si>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</si>
  <si>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</si>
  <si>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</si>
  <si>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</si>
  <si>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</si>
  <si>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</si>
  <si>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</si>
  <si>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</si>
  <si>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</si>
  <si>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</si>
  <si>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</si>
  <si>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</si>
  <si>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</si>
  <si>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</si>
  <si>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</si>
  <si>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</si>
  <si>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</si>
  <si>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</si>
  <si>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</si>
  <si>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</si>
  <si>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</si>
  <si>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</si>
  <si>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</si>
  <si>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</si>
  <si>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</si>
  <si>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</si>
  <si>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</si>
  <si>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</si>
  <si>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</si>
  <si>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</si>
  <si>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</si>
  <si>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</si>
  <si>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</si>
  <si>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</si>
  <si>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</si>
  <si>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</si>
  <si>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</si>
  <si>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</si>
  <si>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</si>
  <si>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</si>
  <si>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</si>
  <si>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</si>
  <si>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</si>
  <si>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</si>
  <si>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</si>
  <si>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</si>
  <si>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</si>
  <si>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</si>
  <si>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</si>
  <si>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</si>
  <si>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</si>
  <si>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</si>
  <si>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</si>
  <si>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</si>
  <si>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</si>
  <si>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</si>
  <si>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</si>
  <si>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</si>
  <si>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</si>
  <si>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</si>
  <si>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</si>
  <si>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</si>
  <si>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</si>
  <si>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</si>
  <si>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</si>
  <si>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</si>
  <si>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</si>
  <si>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</si>
  <si>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</si>
  <si>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</si>
  <si>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</si>
  <si>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</si>
  <si>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</si>
  <si>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</si>
  <si>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</si>
  <si>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</si>
  <si>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</si>
  <si>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</si>
  <si>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</si>
  <si>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</si>
  <si>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</si>
  <si>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</si>
  <si>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</si>
  <si>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</si>
  <si>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</si>
  <si>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</si>
  <si>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</si>
  <si>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</si>
  <si>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</si>
  <si>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</si>
  <si>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</si>
  <si>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</si>
  <si>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</si>
  <si>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</si>
  <si>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</si>
  <si>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</si>
  <si>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</si>
  <si>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</si>
  <si>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</si>
  <si>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</si>
  <si>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</si>
  <si>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</si>
  <si>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</si>
  <si>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</si>
  <si>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</si>
  <si>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</si>
  <si>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</si>
  <si>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</si>
  <si>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</si>
  <si>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</si>
  <si>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</si>
  <si>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</si>
  <si>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</si>
  <si>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</si>
  <si>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</si>
  <si>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</si>
  <si>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</si>
  <si>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</si>
  <si>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</si>
  <si>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</si>
  <si>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</si>
  <si>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</si>
  <si>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</si>
  <si>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</si>
  <si>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</si>
  <si>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</si>
  <si>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</si>
  <si>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</si>
  <si>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</si>
  <si>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</si>
  <si>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</si>
  <si>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</si>
  <si>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</si>
  <si>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</si>
  <si>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</si>
  <si>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</si>
  <si>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</si>
  <si>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</si>
  <si>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</si>
  <si>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</si>
  <si>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</si>
  <si>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</si>
  <si>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</si>
  <si>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</si>
  <si>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</si>
  <si>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</si>
  <si>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</si>
  <si>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</si>
  <si>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</si>
  <si>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</si>
  <si>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</si>
  <si>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</si>
  <si>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</si>
  <si>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</si>
  <si>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</si>
  <si>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</si>
  <si>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</si>
  <si>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</si>
  <si>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</si>
  <si>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</si>
  <si>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</si>
  <si>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</si>
  <si>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</si>
  <si>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</si>
  <si>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</si>
  <si>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</si>
  <si>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</si>
  <si>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</si>
  <si>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</si>
  <si>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</si>
  <si>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</si>
  <si>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</si>
  <si>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</si>
  <si>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</si>
  <si>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</si>
  <si>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</si>
  <si>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</si>
  <si>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</si>
  <si>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</si>
  <si>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</si>
  <si>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</si>
  <si>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</si>
  <si>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</si>
  <si>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</si>
  <si>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</si>
  <si>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</si>
  <si>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</si>
  <si>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</si>
  <si>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</si>
  <si>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</si>
  <si>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</si>
  <si>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</si>
  <si>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</si>
  <si>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</si>
  <si>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</si>
  <si>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</si>
  <si>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</si>
  <si>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</si>
  <si>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</si>
  <si>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</si>
  <si>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</si>
  <si>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</si>
  <si>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</si>
  <si>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</si>
  <si>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</si>
  <si>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</si>
  <si>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</si>
  <si>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</si>
  <si>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</si>
  <si>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</si>
  <si>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</si>
  <si>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</si>
  <si>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</si>
  <si>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</si>
  <si>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</si>
  <si>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</si>
  <si>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</si>
  <si>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</si>
  <si>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</si>
  <si>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</si>
  <si>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</si>
  <si>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</si>
  <si>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</si>
  <si>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</si>
  <si>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</si>
  <si>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</si>
  <si>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</si>
  <si>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</si>
  <si>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</si>
  <si>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</si>
  <si>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</si>
  <si>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</si>
  <si>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</si>
  <si>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</si>
  <si>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</si>
  <si>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</si>
  <si>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</si>
  <si>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</si>
  <si>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</si>
  <si>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</si>
  <si>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</si>
  <si>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</si>
  <si>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</si>
  <si>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</si>
  <si>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</si>
  <si>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</si>
  <si>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</si>
  <si>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</si>
  <si>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</si>
  <si>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</si>
  <si>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</si>
  <si>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</si>
  <si>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</si>
  <si>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</si>
  <si>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</si>
  <si>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</si>
  <si>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</si>
  <si>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</si>
  <si>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</si>
  <si>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</si>
  <si>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</si>
  <si>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</si>
  <si>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</si>
  <si>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</si>
  <si>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</si>
  <si>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</si>
  <si>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</si>
  <si>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</si>
  <si>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</si>
  <si>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</si>
  <si>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</si>
  <si>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</si>
  <si>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</si>
  <si>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</si>
  <si>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</si>
  <si>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</si>
  <si>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</si>
  <si>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</si>
  <si>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</si>
  <si>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</si>
  <si>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</si>
  <si>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</si>
  <si>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</si>
  <si>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</si>
  <si>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</si>
  <si>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</si>
  <si>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</si>
  <si>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</si>
  <si>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</si>
  <si>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</si>
  <si>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</si>
  <si>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</si>
  <si>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</si>
  <si>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</si>
  <si>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</si>
  <si>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</si>
  <si>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</si>
  <si>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</si>
  <si>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</si>
  <si>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</si>
  <si>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</si>
  <si>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</si>
  <si>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</si>
  <si>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</si>
  <si>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</si>
  <si>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</si>
  <si>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</si>
  <si>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</si>
  <si>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</si>
  <si>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</si>
  <si>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</si>
  <si>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</si>
  <si>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</si>
  <si>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</si>
  <si>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</si>
  <si>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</si>
  <si>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</si>
  <si>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</si>
  <si>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</si>
  <si>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</si>
  <si>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</si>
  <si>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</si>
  <si>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</si>
  <si>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</si>
  <si>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</si>
  <si>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</si>
  <si>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</si>
  <si>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</si>
  <si>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</si>
  <si>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</si>
  <si>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</si>
  <si>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</si>
  <si>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</si>
  <si>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</si>
  <si>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</si>
  <si>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</si>
  <si>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</si>
  <si>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</si>
  <si>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</si>
  <si>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</si>
  <si>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</si>
  <si>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</si>
  <si>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</si>
  <si>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</si>
  <si>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</si>
  <si>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</si>
  <si>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</si>
  <si>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</si>
  <si>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</si>
  <si>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</si>
  <si>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</si>
  <si>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</si>
  <si>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</si>
  <si>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</si>
  <si>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</si>
  <si>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</si>
  <si>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</si>
  <si>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</si>
  <si>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</si>
  <si>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</si>
  <si>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</si>
  <si>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</si>
  <si>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</si>
  <si>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</si>
  <si>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</si>
  <si>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</si>
  <si>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</si>
  <si>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</si>
  <si>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</si>
  <si>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</si>
  <si>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</si>
  <si>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</si>
  <si>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</si>
  <si>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</si>
  <si>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</si>
  <si>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</si>
  <si>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</si>
  <si>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</si>
  <si>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</si>
  <si>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</si>
  <si>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</si>
  <si>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</si>
  <si>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</si>
  <si>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</si>
  <si>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</si>
  <si>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</si>
  <si>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</si>
  <si>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</si>
  <si>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</si>
  <si>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</si>
  <si>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</si>
  <si>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</si>
  <si>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</si>
  <si>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</si>
  <si>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</si>
  <si>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</si>
  <si>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</si>
  <si>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</si>
  <si>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</si>
  <si>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</si>
  <si>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</si>
  <si>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</si>
  <si>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</si>
  <si>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</si>
  <si>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</si>
  <si>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</si>
  <si>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</si>
  <si>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</si>
  <si>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</si>
  <si>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</si>
  <si>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</si>
  <si>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</si>
  <si>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</si>
  <si>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</si>
  <si>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</si>
  <si>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</si>
  <si>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</si>
  <si>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</si>
  <si>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</si>
  <si>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</si>
  <si>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</si>
  <si>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</si>
  <si>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</si>
  <si>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</si>
  <si>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</si>
  <si>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</si>
  <si>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</si>
  <si>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</si>
  <si>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</si>
  <si>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</si>
  <si>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</si>
  <si>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</si>
  <si>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</si>
  <si>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</si>
  <si>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</si>
  <si>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</si>
  <si>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</si>
  <si>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</si>
  <si>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</si>
  <si>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</si>
  <si>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</si>
  <si>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</si>
  <si>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</si>
  <si>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</si>
  <si>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</si>
  <si>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</si>
  <si>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</si>
  <si>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</si>
  <si>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</si>
  <si>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</si>
  <si>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</si>
  <si>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</si>
  <si>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</si>
  <si>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</si>
  <si>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</si>
  <si>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</si>
  <si>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</si>
  <si>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</si>
  <si>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</si>
  <si>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</si>
  <si>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</si>
  <si>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</si>
  <si>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</si>
  <si>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</si>
  <si>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</si>
  <si>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</si>
  <si>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</si>
  <si>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</si>
  <si>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</si>
  <si>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</si>
  <si>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</si>
  <si>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</si>
  <si>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</si>
  <si>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</si>
  <si>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</si>
  <si>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</si>
  <si>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</si>
  <si>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</si>
  <si>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</si>
  <si>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</si>
  <si>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</si>
  <si>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</si>
  <si>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</si>
  <si>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</si>
  <si>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</si>
  <si>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</si>
  <si>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</si>
  <si>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</si>
  <si>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</si>
  <si>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</si>
  <si>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</si>
  <si>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</si>
  <si>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</si>
  <si>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</si>
  <si>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</si>
  <si>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</si>
  <si>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</si>
  <si>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</si>
  <si>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</si>
  <si>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</si>
  <si>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</si>
  <si>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</si>
  <si>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</si>
  <si>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</si>
  <si>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</si>
  <si>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</si>
  <si>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</si>
  <si>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</si>
  <si>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</si>
  <si>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</si>
  <si>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</si>
  <si>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</si>
  <si>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</si>
  <si>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</si>
  <si>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</si>
  <si>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</si>
  <si>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</si>
  <si>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</si>
  <si>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</si>
  <si>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</si>
  <si>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</si>
  <si>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</si>
  <si>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</si>
  <si>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</si>
  <si>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</si>
  <si>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</si>
  <si>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</si>
  <si>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</si>
  <si>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</si>
  <si>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</si>
  <si>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</si>
  <si>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</si>
  <si>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</si>
  <si>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</si>
  <si>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</si>
  <si>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</si>
  <si>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</si>
  <si>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</si>
  <si>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</si>
  <si>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</si>
  <si>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</si>
  <si>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</si>
  <si>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</si>
  <si>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</si>
  <si>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</si>
  <si>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</si>
  <si>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</si>
  <si>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</si>
  <si>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</si>
  <si>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</si>
  <si>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</si>
  <si>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</si>
  <si>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</si>
  <si>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</si>
  <si>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</si>
  <si>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</si>
  <si>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</si>
  <si>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</si>
  <si>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</si>
  <si>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</si>
  <si>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</si>
  <si>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</si>
  <si>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</si>
  <si>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</si>
  <si>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</si>
  <si>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</si>
  <si>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</si>
  <si>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</si>
  <si>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</si>
  <si>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</si>
  <si>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</si>
  <si>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</si>
  <si>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</si>
  <si>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</si>
  <si>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</si>
  <si>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</si>
  <si>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</si>
  <si>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</si>
  <si>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</si>
  <si>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</si>
  <si>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</si>
  <si>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</si>
  <si>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</si>
  <si>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</si>
  <si>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</si>
  <si>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</si>
  <si>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</si>
  <si>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</si>
  <si>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</si>
  <si>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</si>
  <si>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</si>
  <si>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</si>
  <si>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</si>
  <si>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</si>
  <si>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</si>
  <si>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</si>
  <si>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</si>
  <si>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</si>
  <si>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</si>
  <si>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</si>
  <si>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</si>
  <si>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</si>
  <si>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</si>
  <si>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</si>
  <si>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</si>
  <si>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</si>
  <si>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</si>
  <si>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</si>
  <si>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</si>
  <si>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</si>
  <si>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</si>
  <si>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</si>
  <si>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</si>
  <si>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</si>
  <si>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</si>
  <si>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</si>
  <si>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</si>
  <si>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</si>
  <si>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</si>
  <si>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</si>
  <si>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</si>
  <si>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</si>
  <si>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</si>
  <si>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</si>
  <si>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</si>
  <si>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</si>
  <si>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</si>
  <si>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</si>
  <si>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</si>
  <si>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</si>
  <si>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</si>
  <si>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</si>
  <si>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</si>
  <si>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</si>
  <si>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</si>
  <si>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</si>
  <si>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</si>
  <si>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</si>
  <si>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</si>
  <si>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</si>
  <si>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</si>
  <si>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</si>
  <si>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</si>
  <si>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</si>
  <si>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</si>
  <si>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</si>
  <si>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</si>
  <si>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</si>
  <si>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</si>
  <si>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</si>
  <si>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</si>
  <si>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</si>
  <si>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</si>
  <si>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</si>
  <si>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</si>
  <si>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</si>
  <si>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</si>
  <si>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</si>
  <si>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</si>
  <si>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</si>
  <si>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</si>
  <si>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</si>
  <si>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</si>
  <si>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</si>
  <si>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</si>
  <si>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</si>
  <si>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</si>
  <si>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</si>
  <si>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</si>
  <si>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</si>
  <si>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</si>
  <si>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</si>
  <si>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</si>
  <si>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</si>
  <si>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</si>
  <si>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</si>
  <si>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</si>
  <si>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</si>
  <si>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</si>
  <si>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</si>
  <si>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</si>
  <si>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</si>
  <si>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</si>
  <si>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</si>
  <si>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</si>
  <si>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</si>
  <si>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</si>
  <si>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</si>
  <si>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</si>
  <si>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</si>
  <si>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</si>
  <si>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</si>
  <si>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</si>
  <si>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</si>
  <si>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</si>
  <si>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</si>
  <si>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</si>
  <si>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</si>
  <si>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</si>
  <si>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</si>
  <si>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</si>
  <si>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</si>
  <si>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</si>
  <si>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</si>
  <si>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</si>
  <si>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</si>
  <si>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</si>
  <si>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</si>
  <si>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</si>
  <si>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</si>
  <si>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</si>
  <si>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</si>
  <si>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</si>
  <si>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</si>
  <si>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</si>
  <si>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</si>
  <si>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</si>
  <si>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</si>
  <si>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</si>
  <si>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</si>
  <si>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</si>
  <si>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</si>
  <si>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</si>
  <si>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</si>
  <si>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</si>
  <si>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</si>
  <si>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</si>
  <si>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</si>
  <si>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</si>
  <si>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</si>
  <si>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</si>
  <si>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</si>
  <si>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</si>
  <si>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</si>
  <si>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</si>
  <si>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</si>
  <si>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</si>
  <si>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</si>
  <si>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</si>
  <si>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</si>
  <si>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</si>
  <si>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</si>
  <si>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</si>
  <si>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</si>
  <si>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</si>
  <si>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</si>
  <si>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</si>
  <si>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</si>
  <si>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</si>
  <si>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</si>
  <si>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</si>
  <si>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</si>
  <si>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</si>
  <si>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</si>
  <si>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</si>
  <si>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</si>
  <si>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</si>
  <si>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</si>
  <si>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</si>
  <si>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</si>
  <si>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</si>
  <si>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</si>
  <si>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</si>
  <si>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</si>
  <si>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</si>
  <si>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</si>
  <si>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</si>
  <si>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</si>
  <si>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</si>
  <si>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</si>
  <si>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</si>
  <si>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</si>
  <si>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</si>
  <si>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</si>
  <si>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</si>
  <si>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</si>
  <si>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</si>
  <si>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</si>
  <si>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</si>
  <si>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</si>
  <si>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</si>
  <si>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</si>
  <si>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</si>
  <si>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</si>
  <si>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</si>
  <si>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</si>
  <si>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</si>
  <si>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</si>
  <si>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</si>
  <si>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</si>
  <si>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</si>
  <si>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</si>
  <si>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</si>
  <si>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</si>
  <si>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</si>
  <si>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</si>
  <si>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</si>
  <si>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</si>
  <si>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</si>
  <si>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</si>
  <si>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</si>
  <si>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</si>
  <si>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</si>
  <si>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</si>
  <si>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</si>
  <si>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</si>
  <si>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</si>
  <si>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</si>
  <si>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</si>
  <si>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</si>
  <si>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</si>
  <si>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</si>
  <si>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</si>
  <si>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</si>
  <si>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</si>
  <si>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</si>
  <si>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</si>
  <si>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</si>
  <si>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</si>
  <si>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</si>
  <si>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</si>
  <si>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</si>
  <si>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</si>
  <si>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</si>
  <si>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</si>
  <si>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</si>
  <si>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</si>
  <si>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</si>
  <si>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</si>
  <si>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</si>
  <si>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</si>
  <si>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</si>
  <si>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</si>
  <si>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</si>
  <si>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</si>
  <si>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</si>
  <si>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</si>
  <si>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</si>
  <si>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</si>
  <si>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</si>
  <si>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</si>
  <si>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</si>
  <si>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</si>
  <si>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</si>
  <si>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</si>
  <si>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</si>
  <si>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</si>
  <si>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</si>
  <si>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</si>
  <si>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</si>
  <si>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</si>
  <si>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</si>
  <si>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</si>
  <si>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</si>
  <si>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</si>
  <si>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</si>
  <si>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</si>
  <si>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</si>
  <si>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</si>
  <si>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</si>
  <si>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</si>
  <si>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</si>
  <si>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</si>
  <si>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</si>
  <si>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</si>
  <si>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</si>
  <si>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</si>
  <si>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</si>
  <si>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</si>
  <si>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</si>
  <si>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</si>
  <si>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</si>
  <si>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</si>
  <si>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</si>
  <si>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</si>
  <si>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</si>
  <si>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</si>
  <si>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</si>
  <si>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</si>
  <si>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</si>
  <si>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</si>
  <si>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</si>
  <si>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</si>
  <si>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</si>
  <si>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</si>
  <si>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</si>
  <si>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</si>
  <si>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</si>
  <si>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</si>
  <si>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</si>
  <si>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</si>
  <si>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</si>
  <si>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</si>
  <si>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</si>
  <si>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</si>
  <si>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</si>
  <si>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</si>
  <si>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</si>
  <si>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</si>
  <si>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</si>
  <si>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</si>
  <si>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</si>
  <si>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</si>
  <si>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</si>
  <si>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</si>
  <si>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</si>
  <si>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</si>
  <si>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</si>
  <si>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</si>
  <si>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</si>
  <si>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</si>
  <si>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</si>
  <si>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</si>
  <si>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</si>
  <si>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</si>
  <si>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</si>
  <si>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</si>
  <si>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</si>
  <si>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</si>
  <si>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</si>
  <si>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</si>
  <si>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</si>
  <si>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</si>
  <si>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</si>
  <si>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</si>
  <si>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</si>
  <si>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</si>
  <si>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</si>
  <si>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</si>
  <si>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</si>
  <si>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</si>
  <si>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</si>
  <si>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</si>
  <si>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</si>
  <si>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</si>
  <si>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</si>
  <si>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</si>
  <si>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</si>
  <si>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</si>
  <si>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</si>
  <si>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</si>
  <si>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</si>
  <si>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</si>
  <si>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</si>
  <si>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</si>
  <si>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</si>
  <si>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</si>
  <si>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</si>
  <si>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</si>
  <si>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</si>
  <si>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</si>
  <si>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</si>
  <si>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</si>
  <si>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</si>
  <si>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</si>
  <si>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</si>
  <si>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</si>
  <si>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</si>
  <si>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</si>
  <si>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</si>
  <si>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</si>
  <si>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</si>
  <si>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</si>
  <si>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</si>
  <si>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</si>
  <si>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</si>
  <si>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</si>
  <si>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</si>
  <si>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</si>
  <si>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</si>
  <si>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</si>
  <si>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</si>
  <si>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</si>
  <si>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</si>
  <si>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</si>
  <si>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</si>
  <si>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</si>
  <si>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</si>
  <si>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</si>
  <si>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</si>
  <si>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</si>
  <si>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</si>
  <si>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</si>
  <si>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</si>
  <si>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</si>
  <si>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</si>
  <si>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</si>
  <si>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</si>
  <si>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</si>
  <si>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</si>
  <si>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</si>
  <si>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</si>
  <si>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</si>
  <si>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</si>
  <si>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</si>
  <si>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</si>
  <si>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</si>
  <si>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</si>
  <si>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</si>
  <si>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</si>
  <si>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</si>
  <si>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</si>
  <si>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</si>
  <si>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</si>
  <si>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</si>
  <si>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</si>
  <si>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</si>
  <si>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</si>
  <si>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</si>
  <si>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</si>
  <si>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</si>
  <si>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</si>
  <si>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</si>
  <si>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</si>
  <si>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</si>
  <si>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</si>
  <si>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</si>
  <si>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</si>
  <si>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</si>
  <si>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</si>
  <si>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</si>
  <si>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</si>
  <si>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</si>
  <si>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</si>
  <si>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</si>
  <si>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</si>
  <si>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</si>
  <si>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</si>
  <si>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</si>
  <si>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</si>
  <si>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</si>
  <si>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</si>
  <si>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</si>
  <si>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</si>
  <si>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</si>
  <si>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</si>
  <si>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</si>
  <si>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</si>
  <si>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</si>
  <si>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</si>
  <si>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</si>
  <si>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</si>
  <si>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</si>
  <si>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</si>
  <si>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</si>
  <si>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</si>
  <si>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</si>
  <si>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</si>
  <si>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</si>
  <si>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</si>
  <si>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</si>
  <si>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</si>
  <si>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</si>
  <si>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</si>
  <si>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</si>
  <si>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</si>
  <si>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</si>
  <si>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</si>
  <si>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</si>
  <si>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</si>
  <si>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</si>
  <si>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</si>
  <si>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</si>
  <si>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</si>
  <si>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</si>
  <si>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</si>
  <si>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</si>
  <si>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</si>
  <si>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</si>
  <si>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</si>
  <si>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</si>
  <si>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</si>
  <si>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</si>
  <si>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</si>
  <si>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</si>
  <si>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</si>
  <si>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</si>
  <si>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</si>
  <si>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</si>
  <si>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</si>
  <si>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</si>
  <si>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</si>
  <si>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</si>
  <si>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</si>
  <si>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</si>
  <si>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</si>
  <si>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</si>
  <si>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</si>
  <si>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</si>
  <si>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</si>
  <si>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</si>
  <si>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</si>
  <si>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</si>
  <si>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</si>
  <si>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</si>
  <si>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</si>
  <si>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</si>
  <si>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</si>
  <si>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</si>
  <si>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</si>
  <si>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</si>
  <si>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</si>
  <si>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</si>
  <si>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</si>
  <si>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</si>
  <si>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</si>
  <si>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</si>
  <si>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</si>
  <si>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</si>
  <si>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</si>
  <si>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</si>
  <si>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</si>
  <si>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</si>
  <si>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</si>
  <si>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</si>
  <si>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</si>
  <si>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</si>
  <si>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</si>
  <si>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</si>
  <si>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</si>
  <si>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</si>
  <si>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</si>
  <si>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</si>
  <si>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</si>
  <si>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</si>
  <si>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</si>
  <si>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</si>
  <si>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</si>
  <si>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</si>
  <si>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</si>
  <si>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</si>
  <si>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</si>
  <si>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</si>
  <si>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</si>
  <si>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</si>
  <si>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</si>
  <si>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</si>
  <si>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</si>
  <si>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</si>
  <si>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</si>
  <si>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</si>
  <si>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</si>
  <si>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</si>
  <si>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</si>
  <si>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</si>
  <si>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</si>
  <si>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</si>
  <si>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</si>
  <si>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</si>
  <si>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</si>
  <si>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</si>
  <si>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</si>
  <si>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</si>
  <si>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</si>
  <si>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</si>
  <si>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</si>
  <si>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</si>
  <si>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</si>
  <si>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</si>
  <si>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</si>
  <si>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</si>
  <si>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</si>
  <si>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</si>
  <si>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</si>
  <si>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</si>
  <si>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</si>
  <si>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</si>
  <si>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</si>
  <si>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</si>
  <si>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</si>
  <si>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</si>
  <si>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</si>
  <si>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</si>
  <si>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</si>
  <si>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</si>
  <si>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</si>
  <si>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</si>
  <si>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</si>
  <si>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</si>
  <si>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</si>
  <si>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</si>
  <si>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</si>
  <si>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</si>
  <si>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</si>
  <si>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</si>
  <si>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</si>
  <si>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</si>
  <si>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</si>
  <si>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</si>
  <si>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</si>
  <si>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</si>
  <si>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</si>
  <si>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</si>
  <si>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</si>
  <si>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</si>
  <si>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</si>
  <si>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</si>
  <si>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</si>
  <si>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</si>
  <si>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</si>
  <si>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</si>
  <si>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</si>
  <si>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</si>
  <si>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</si>
  <si>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</si>
  <si>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</si>
  <si>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</si>
  <si>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</si>
  <si>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</si>
  <si>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</si>
  <si>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</si>
  <si>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</si>
  <si>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</si>
  <si>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</si>
  <si>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</si>
  <si>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</si>
  <si>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</si>
  <si>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</si>
  <si>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</si>
  <si>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</si>
  <si>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</si>
  <si>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</si>
  <si>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</si>
  <si>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</si>
  <si>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</si>
  <si>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</si>
  <si>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</si>
  <si>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</si>
  <si>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</si>
  <si>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</si>
  <si>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</si>
  <si>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</si>
  <si>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</si>
  <si>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</si>
  <si>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</si>
  <si>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</si>
  <si>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</si>
  <si>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</si>
  <si>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</si>
  <si>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</si>
  <si>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</si>
  <si>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</si>
  <si>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</si>
  <si>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</si>
  <si>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</si>
  <si>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</si>
  <si>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</si>
  <si>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</si>
  <si>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</si>
  <si>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</si>
  <si>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</si>
  <si>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</si>
  <si>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</si>
  <si>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</si>
  <si>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</si>
  <si>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</si>
  <si>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</si>
  <si>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</si>
  <si>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</si>
  <si>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</si>
  <si>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</si>
  <si>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</si>
  <si>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</si>
  <si>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</si>
  <si>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</si>
  <si>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</si>
  <si>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</si>
  <si>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</si>
  <si>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</si>
  <si>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</si>
  <si>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</si>
  <si>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</si>
  <si>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</si>
  <si>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</si>
  <si>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</si>
  <si>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</si>
  <si>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</si>
  <si>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</si>
  <si>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</si>
  <si>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</si>
  <si>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</si>
  <si>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</si>
  <si>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</si>
  <si>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</si>
  <si>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</si>
  <si>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</si>
  <si>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</si>
  <si>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</si>
  <si>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</si>
  <si>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</si>
  <si>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</si>
  <si>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</si>
  <si>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</si>
  <si>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</si>
  <si>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</si>
  <si>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</si>
  <si>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</si>
  <si>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</si>
  <si>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</si>
  <si>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</si>
  <si>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</si>
  <si>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</si>
  <si>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</si>
  <si>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</si>
  <si>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</si>
  <si>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</si>
  <si>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</si>
  <si>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</si>
  <si>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</si>
  <si>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</si>
  <si>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</si>
  <si>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</si>
  <si>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</si>
  <si>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</si>
  <si>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</si>
  <si>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</si>
  <si>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</si>
  <si>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</si>
  <si>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</si>
  <si>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</si>
  <si>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</si>
  <si>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</si>
  <si>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</si>
  <si>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</si>
  <si>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</si>
  <si>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</si>
  <si>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</si>
  <si>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</si>
  <si>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</si>
  <si>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</si>
  <si>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</si>
  <si>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</si>
  <si>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</si>
  <si>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</si>
  <si>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</si>
  <si>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</si>
  <si>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</si>
  <si>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</si>
  <si>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</si>
  <si>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</si>
  <si>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</si>
  <si>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</si>
  <si>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</si>
  <si>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</si>
  <si>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</si>
  <si>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</si>
  <si>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</si>
  <si>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</si>
  <si>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</si>
  <si>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</si>
  <si>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</si>
  <si>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</si>
  <si>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</si>
  <si>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</si>
  <si>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</si>
  <si>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</si>
  <si>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</si>
  <si>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</si>
  <si>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</si>
  <si>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</si>
  <si>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</si>
  <si>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</si>
  <si>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</si>
  <si>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</si>
  <si>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</si>
  <si>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</si>
  <si>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</si>
  <si>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</si>
  <si>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</si>
  <si>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</si>
  <si>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</si>
  <si>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</si>
  <si>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</si>
  <si>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</si>
  <si>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</si>
  <si>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</si>
  <si>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</si>
  <si>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</si>
  <si>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</si>
  <si>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</si>
  <si>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</si>
  <si>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</si>
  <si>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</si>
  <si>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</si>
  <si>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</si>
  <si>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</si>
  <si>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</si>
  <si>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</si>
  <si>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</si>
  <si>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</si>
  <si>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</si>
  <si>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</si>
  <si>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</si>
  <si>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</si>
  <si>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</si>
  <si>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</si>
  <si>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</si>
  <si>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</si>
  <si>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</si>
  <si>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</si>
  <si>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</si>
  <si>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</si>
  <si>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</si>
  <si>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</si>
  <si>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</si>
  <si>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</si>
  <si>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</si>
  <si>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</si>
  <si>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</si>
  <si>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</si>
  <si>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</si>
  <si>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</si>
  <si>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</si>
  <si>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</si>
  <si>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</si>
  <si>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</si>
  <si>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</si>
  <si>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</si>
  <si>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</si>
  <si>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</si>
  <si>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</si>
  <si>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</si>
  <si>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</si>
  <si>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</si>
  <si>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</si>
  <si>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</si>
  <si>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</si>
  <si>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</si>
  <si>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</si>
  <si>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</si>
  <si>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</si>
  <si>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</si>
  <si>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</si>
  <si>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</si>
  <si>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</si>
  <si>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</si>
  <si>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</si>
  <si>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</si>
  <si>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</si>
  <si>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</si>
  <si>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</si>
  <si>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</si>
  <si>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</si>
  <si>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</si>
  <si>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</si>
  <si>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</si>
  <si>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</si>
  <si>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</si>
  <si>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</si>
  <si>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</si>
  <si>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</si>
  <si>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</si>
  <si>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</si>
  <si>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</si>
  <si>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</si>
  <si>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</si>
  <si>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</si>
  <si>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</si>
  <si>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</si>
  <si>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</si>
  <si>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</si>
  <si>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</si>
  <si>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</si>
  <si>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</si>
  <si>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</si>
  <si>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</si>
  <si>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</si>
  <si>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</si>
  <si>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</si>
  <si>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</si>
  <si>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</si>
  <si>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</si>
  <si>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</si>
  <si>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</si>
  <si>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</si>
  <si>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</si>
  <si>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</si>
  <si>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</si>
  <si>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</si>
  <si>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</si>
  <si>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</si>
  <si>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</si>
  <si>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</si>
  <si>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</si>
  <si>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</si>
  <si>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</si>
  <si>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</si>
  <si>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</si>
  <si>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</si>
  <si>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</si>
  <si>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</si>
  <si>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</si>
  <si>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</si>
  <si>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</si>
  <si>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</si>
  <si>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</si>
  <si>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</si>
  <si>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</si>
  <si>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</si>
  <si>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</si>
  <si>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</si>
  <si>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</si>
  <si>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</si>
  <si>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</si>
  <si>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</si>
  <si>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</si>
  <si>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</si>
  <si>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</si>
  <si>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</si>
  <si>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</si>
  <si>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</si>
  <si>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</si>
  <si>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</si>
  <si>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</si>
  <si>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</si>
  <si>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</si>
  <si>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</si>
  <si>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</si>
  <si>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</si>
  <si>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</si>
  <si>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</si>
  <si>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</si>
  <si>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</si>
  <si>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</si>
  <si>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</si>
  <si>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</si>
  <si>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</si>
  <si>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</si>
  <si>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</si>
  <si>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</si>
  <si>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</si>
  <si>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</si>
  <si>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</si>
  <si>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</si>
  <si>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</si>
  <si>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</si>
  <si>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</si>
  <si>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</si>
  <si>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</si>
  <si>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</si>
  <si>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</si>
  <si>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</si>
  <si>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</si>
  <si>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</si>
  <si>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</si>
  <si>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</si>
  <si>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</si>
  <si>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</si>
  <si>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</si>
  <si>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</si>
  <si>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</si>
  <si>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</si>
  <si>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</si>
  <si>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</si>
  <si>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</si>
  <si>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</si>
  <si>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</si>
  <si>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</si>
  <si>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</si>
  <si>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</si>
  <si>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</si>
  <si>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</si>
  <si>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</si>
  <si>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</si>
  <si>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</si>
  <si>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</si>
  <si>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</si>
  <si>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</si>
  <si>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</si>
  <si>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</si>
  <si>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</si>
  <si>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</si>
  <si>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</si>
  <si>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</si>
  <si>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</si>
  <si>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</si>
  <si>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</si>
  <si>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</si>
  <si>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</si>
  <si>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</si>
  <si>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</si>
  <si>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</si>
  <si>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</si>
  <si>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</si>
  <si>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</si>
  <si>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</si>
  <si>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</si>
  <si>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</si>
  <si>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</si>
  <si>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</si>
  <si>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</si>
  <si>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</si>
  <si>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</si>
  <si>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</si>
  <si>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</si>
  <si>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</si>
  <si>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</si>
  <si>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</si>
  <si>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</si>
  <si>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</si>
  <si>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</si>
  <si>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</si>
  <si>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</si>
  <si>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</si>
  <si>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</si>
  <si>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</si>
  <si>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</si>
  <si>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</si>
  <si>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</si>
  <si>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</si>
  <si>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</si>
  <si>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</si>
  <si>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</si>
  <si>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</si>
  <si>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</si>
  <si>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</si>
  <si>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</si>
  <si>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</si>
  <si>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</si>
  <si>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</si>
  <si>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</si>
  <si>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</si>
  <si>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</si>
  <si>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</si>
  <si>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</si>
  <si>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</si>
  <si>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</si>
  <si>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</si>
  <si>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</si>
  <si>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</si>
  <si>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</si>
  <si>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</si>
  <si>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</si>
  <si>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</si>
  <si>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</si>
  <si>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</si>
  <si>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</si>
  <si>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</si>
  <si>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</si>
  <si>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</si>
  <si>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</si>
  <si>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</si>
  <si>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</si>
  <si>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</si>
  <si>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</si>
  <si>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</si>
  <si>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</si>
  <si>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</si>
  <si>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</si>
  <si>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</si>
  <si>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</si>
  <si>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</si>
  <si>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</si>
  <si>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</si>
  <si>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</si>
  <si>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</si>
  <si>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</si>
  <si>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</si>
  <si>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</si>
  <si>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</si>
  <si>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</si>
  <si>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</si>
  <si>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</si>
  <si>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</si>
  <si>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</si>
  <si>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</si>
  <si>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</si>
  <si>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</si>
  <si>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</si>
  <si>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</si>
  <si>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</si>
  <si>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</si>
  <si>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</si>
  <si>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</si>
  <si>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</si>
  <si>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</si>
  <si>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</si>
  <si>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</si>
  <si>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</si>
  <si>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</si>
  <si>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</si>
  <si>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</si>
  <si>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</si>
  <si>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</si>
  <si>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</si>
  <si>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</si>
  <si>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</si>
  <si>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</si>
  <si>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</si>
  <si>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</si>
  <si>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</si>
  <si>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</si>
  <si>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</si>
  <si>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</si>
  <si>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</si>
  <si>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</si>
  <si>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</si>
  <si>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</si>
  <si>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</si>
  <si>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</si>
  <si>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</si>
  <si>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</si>
  <si>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</si>
  <si>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</si>
  <si>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</si>
  <si>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</si>
  <si>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</si>
  <si>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</si>
  <si>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</si>
  <si>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</si>
  <si>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</si>
  <si>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</si>
  <si>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</si>
  <si>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</si>
  <si>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</si>
  <si>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</si>
  <si>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</si>
  <si>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</si>
  <si>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</si>
  <si>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</si>
  <si>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</si>
  <si>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</si>
  <si>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</si>
  <si>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</si>
  <si>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</si>
  <si>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</si>
  <si>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</si>
  <si>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</si>
  <si>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</si>
  <si>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</si>
  <si>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</si>
  <si>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</si>
  <si>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</si>
  <si>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</si>
  <si>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</si>
  <si>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</si>
  <si>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</si>
  <si>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</si>
  <si>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</si>
  <si>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</si>
  <si>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</si>
  <si>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</si>
  <si>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</si>
  <si>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</si>
  <si>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</si>
  <si>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</si>
  <si>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</si>
  <si>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</si>
  <si>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</si>
  <si>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</si>
  <si>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</si>
  <si>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</si>
  <si>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</si>
  <si>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</si>
  <si>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</si>
  <si>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</si>
  <si>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</si>
  <si>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</si>
  <si>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</si>
  <si>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</si>
  <si>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</si>
  <si>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</si>
  <si>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</si>
  <si>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</si>
  <si>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</si>
  <si>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</si>
  <si>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</si>
  <si>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</si>
  <si>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</si>
  <si>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</si>
  <si>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</si>
  <si>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</si>
  <si>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</si>
  <si>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</si>
  <si>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</si>
  <si>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</si>
  <si>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</si>
  <si>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</si>
  <si>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</si>
  <si>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</si>
  <si>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</si>
  <si>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</si>
  <si>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</si>
  <si>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</si>
  <si>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</si>
  <si>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</si>
  <si>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</si>
  <si>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</si>
  <si>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</si>
  <si>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</si>
  <si>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</si>
  <si>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</si>
  <si>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</si>
  <si>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</si>
  <si>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</si>
  <si>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</si>
  <si>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</si>
  <si>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</si>
  <si>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</si>
  <si>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</si>
  <si>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</si>
  <si>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</si>
  <si>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</si>
  <si>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</si>
  <si>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</si>
  <si>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</si>
  <si>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</si>
  <si>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</si>
  <si>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</si>
  <si>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</si>
  <si>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</si>
  <si>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</si>
  <si>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</si>
  <si>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</si>
  <si>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</si>
  <si>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</si>
  <si>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</si>
  <si>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</si>
  <si>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</si>
  <si>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</si>
  <si>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</si>
  <si>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</si>
  <si>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</si>
  <si>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</si>
  <si>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</si>
  <si>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</si>
  <si>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</si>
  <si>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</si>
  <si>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</si>
  <si>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</si>
  <si>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</si>
  <si>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</si>
  <si>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</si>
  <si>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</si>
  <si>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</si>
  <si>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</si>
  <si>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</si>
  <si>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</si>
  <si>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</si>
  <si>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</si>
  <si>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</si>
  <si>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</si>
  <si>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</si>
  <si>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</si>
  <si>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</si>
  <si>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</si>
  <si>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</si>
  <si>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</si>
  <si>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</si>
  <si>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</si>
  <si>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</si>
  <si>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</si>
  <si>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</si>
  <si>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</si>
  <si>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</si>
  <si>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</si>
  <si>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</si>
  <si>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</si>
  <si>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</si>
  <si>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</si>
  <si>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</si>
  <si>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</si>
  <si>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</si>
  <si>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</si>
  <si>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</si>
  <si>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</si>
  <si>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</si>
  <si>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</si>
  <si>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</si>
  <si>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</si>
  <si>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</si>
  <si>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</si>
  <si>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</si>
  <si>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</si>
  <si>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</si>
  <si>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</si>
  <si>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</si>
  <si>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</si>
  <si>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</si>
  <si>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</si>
  <si>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</si>
  <si>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</si>
  <si>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</si>
  <si>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</si>
  <si>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</si>
  <si>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</si>
  <si>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</si>
  <si>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</si>
  <si>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</si>
  <si>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</si>
  <si>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</si>
  <si>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</si>
  <si>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</si>
  <si>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</si>
  <si>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</si>
  <si>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</si>
  <si>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</si>
  <si>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</si>
  <si>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</si>
  <si>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</si>
  <si>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</si>
  <si>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</si>
  <si>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</si>
  <si>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</si>
  <si>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</si>
  <si>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</si>
  <si>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</si>
  <si>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</si>
  <si>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</si>
  <si>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</si>
  <si>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</si>
  <si>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</si>
  <si>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</si>
  <si>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</si>
  <si>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</si>
  <si>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</si>
  <si>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</si>
  <si>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</si>
  <si>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</si>
  <si>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</si>
  <si>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</si>
  <si>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</si>
  <si>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</si>
  <si>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</si>
  <si>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</si>
  <si>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</si>
  <si>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</si>
  <si>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</si>
  <si>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</si>
  <si>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</si>
  <si>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</si>
  <si>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</si>
  <si>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</si>
  <si>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</si>
  <si>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</si>
  <si>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</si>
  <si>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</si>
  <si>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</si>
  <si>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</si>
  <si>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</si>
  <si>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</si>
  <si>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</si>
  <si>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</si>
  <si>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</si>
  <si>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</si>
  <si>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</si>
  <si>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</si>
  <si>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</si>
  <si>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</si>
  <si>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</si>
  <si>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</si>
  <si>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</si>
  <si>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</si>
  <si>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</si>
  <si>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</si>
  <si>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</si>
  <si>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</si>
  <si>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</si>
  <si>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</si>
  <si>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</si>
  <si>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</si>
  <si>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</si>
  <si>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</si>
  <si>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</si>
  <si>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</si>
  <si>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</si>
  <si>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</si>
  <si>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</si>
  <si>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</si>
  <si>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</si>
  <si>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</si>
  <si>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</si>
  <si>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</si>
  <si>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</si>
  <si>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</si>
  <si>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</si>
  <si>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</si>
  <si>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</si>
  <si>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</si>
  <si>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</si>
  <si>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</si>
  <si>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</si>
  <si>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</si>
  <si>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</si>
  <si>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</si>
  <si>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</si>
  <si>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</si>
  <si>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</si>
  <si>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</si>
  <si>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</si>
  <si>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</si>
  <si>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</si>
  <si>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</si>
  <si>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</si>
  <si>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</si>
  <si>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</si>
  <si>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</si>
  <si>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</si>
  <si>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</si>
  <si>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</si>
  <si>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</si>
  <si>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</si>
  <si>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</si>
  <si>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</si>
  <si>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</si>
  <si>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</si>
  <si>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</si>
  <si>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</si>
  <si>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</si>
  <si>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</si>
  <si>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</si>
  <si>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</si>
  <si>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</si>
  <si>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</si>
  <si>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</si>
  <si>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</si>
  <si>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</si>
  <si>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</si>
  <si>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</si>
  <si>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</si>
  <si>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</si>
  <si>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</si>
  <si>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</si>
  <si>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</si>
  <si>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</si>
  <si>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</si>
  <si>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</si>
  <si>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</si>
  <si>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</si>
  <si>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</si>
  <si>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</si>
  <si>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</si>
  <si>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</si>
  <si>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</si>
  <si>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</si>
  <si>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</si>
  <si>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</si>
  <si>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</si>
  <si>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</si>
  <si>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</si>
  <si>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</si>
  <si>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</si>
  <si>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</si>
  <si>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</si>
  <si>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</si>
  <si>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</si>
  <si>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</si>
  <si>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</si>
  <si>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</si>
  <si>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</si>
  <si>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</si>
  <si>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</si>
  <si>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</si>
  <si>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</si>
  <si>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</si>
  <si>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</si>
  <si>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</si>
  <si>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</si>
  <si>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</si>
  <si>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</si>
  <si>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</si>
  <si>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</si>
  <si>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</si>
  <si>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</si>
  <si>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</si>
  <si>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</si>
  <si>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</si>
  <si>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</si>
  <si>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</si>
  <si>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</si>
  <si>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</si>
  <si>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</si>
  <si>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</si>
  <si>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</si>
  <si>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</si>
  <si>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</si>
  <si>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</si>
  <si>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</si>
  <si>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</si>
  <si>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</si>
  <si>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</si>
  <si>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</si>
  <si>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</si>
  <si>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</si>
  <si>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</si>
  <si>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</si>
  <si>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</si>
  <si>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</si>
  <si>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</si>
  <si>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</si>
  <si>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</si>
  <si>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</si>
  <si>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</si>
  <si>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</si>
  <si>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</si>
  <si>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</si>
  <si>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</si>
  <si>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</si>
  <si>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</si>
  <si>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</si>
  <si>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</si>
  <si>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</si>
  <si>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</si>
  <si>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</si>
  <si>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</si>
  <si>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</si>
  <si>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</si>
  <si>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</si>
  <si>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</si>
  <si>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</si>
  <si>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</si>
  <si>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</si>
  <si>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</si>
  <si>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</si>
  <si>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</si>
  <si>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</si>
  <si>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</si>
  <si>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</si>
  <si>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</si>
  <si>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</si>
  <si>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</si>
  <si>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</si>
  <si>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</si>
  <si>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</si>
  <si>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</si>
  <si>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</si>
  <si>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</si>
  <si>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</si>
  <si>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</si>
  <si>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</si>
  <si>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</si>
  <si>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</si>
  <si>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</si>
  <si>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</si>
  <si>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</si>
  <si>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</si>
  <si>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</si>
  <si>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</si>
  <si>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</si>
  <si>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</si>
  <si>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</si>
  <si>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</si>
  <si>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</si>
  <si>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</si>
  <si>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</si>
  <si>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</si>
  <si>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</si>
  <si>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</si>
  <si>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</si>
  <si>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</si>
  <si>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</si>
  <si>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</si>
  <si>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</si>
  <si>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</si>
  <si>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</si>
  <si>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</si>
  <si>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</si>
  <si>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</si>
  <si>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</si>
  <si>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</si>
  <si>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</si>
  <si>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</si>
  <si>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</si>
  <si>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</si>
  <si>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</si>
  <si>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</si>
  <si>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</si>
  <si>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</si>
  <si>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</si>
  <si>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</si>
  <si>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</si>
  <si>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</si>
  <si>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</si>
  <si>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</si>
  <si>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</si>
  <si>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</si>
  <si>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</si>
  <si>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</si>
  <si>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</si>
  <si>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</si>
  <si>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</si>
  <si>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</si>
  <si>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</si>
  <si>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</si>
  <si>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</si>
  <si>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</si>
  <si>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</si>
  <si>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</si>
  <si>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</si>
  <si>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</si>
  <si>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</si>
  <si>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</si>
  <si>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</si>
  <si>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</si>
  <si>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</si>
  <si>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</si>
  <si>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</si>
  <si>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</si>
  <si>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</si>
  <si>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</si>
  <si>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</si>
  <si>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</si>
  <si>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</si>
  <si>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</si>
  <si>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</si>
  <si>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</si>
  <si>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</si>
  <si>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</si>
  <si>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</si>
  <si>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</si>
  <si>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</si>
  <si>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</si>
  <si>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</si>
  <si>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</si>
  <si>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</si>
  <si>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</si>
  <si>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</si>
  <si>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</si>
  <si>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</si>
  <si>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</si>
  <si>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</si>
  <si>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</si>
  <si>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</si>
  <si>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</si>
  <si>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</si>
  <si>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</si>
  <si>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</si>
  <si>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</si>
  <si>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</si>
  <si>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</si>
  <si>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</si>
  <si>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</si>
  <si>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</si>
  <si>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</si>
  <si>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</si>
  <si>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</si>
  <si>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</si>
  <si>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</si>
  <si>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</si>
  <si>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</si>
  <si>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</si>
  <si>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</si>
  <si>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</si>
  <si>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</si>
  <si>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</si>
  <si>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</si>
  <si>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</si>
  <si>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</si>
  <si>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</si>
  <si>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</si>
  <si>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</si>
  <si>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</si>
  <si>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</si>
  <si>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</si>
  <si>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</si>
  <si>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</si>
  <si>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</si>
  <si>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</si>
  <si>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</si>
  <si>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</si>
  <si>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</si>
  <si>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</si>
  <si>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</si>
  <si>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</si>
  <si>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</si>
  <si>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</si>
  <si>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</si>
  <si>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</si>
  <si>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</si>
  <si>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</si>
  <si>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</si>
  <si>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</si>
  <si>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</si>
  <si>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</si>
  <si>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</si>
  <si>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</si>
  <si>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</si>
  <si>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</si>
  <si>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</si>
  <si>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</si>
  <si>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</si>
  <si>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</si>
  <si>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</si>
  <si>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</si>
  <si>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</si>
  <si>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</si>
  <si>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</si>
  <si>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</si>
  <si>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</si>
  <si>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</si>
  <si>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</si>
  <si>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</si>
  <si>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</si>
  <si>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</si>
  <si>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</si>
  <si>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</si>
  <si>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</si>
  <si>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</si>
  <si>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</si>
  <si>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</si>
  <si>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</si>
  <si>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</si>
  <si>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</si>
  <si>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</si>
  <si>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</si>
  <si>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</si>
  <si>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</si>
  <si>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</si>
  <si>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</si>
  <si>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</si>
  <si>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</si>
  <si>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</si>
  <si>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</si>
  <si>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</si>
  <si>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</si>
  <si>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</si>
  <si>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</si>
  <si>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</si>
  <si>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</si>
  <si>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</si>
  <si>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</si>
  <si>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</si>
  <si>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</si>
  <si>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</si>
  <si>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</si>
  <si>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</si>
  <si>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</si>
  <si>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</si>
  <si>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</si>
  <si>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</si>
  <si>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</si>
  <si>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</si>
  <si>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</si>
  <si>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</si>
  <si>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</si>
  <si>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</si>
  <si>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</si>
  <si>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</si>
  <si>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</si>
  <si>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</si>
  <si>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</si>
  <si>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</si>
  <si>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</si>
  <si>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</si>
  <si>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</si>
  <si>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</si>
  <si>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</si>
  <si>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</si>
  <si>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</si>
  <si>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</si>
  <si>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</si>
  <si>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</si>
  <si>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</si>
  <si>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</si>
  <si>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</si>
  <si>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</si>
  <si>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</si>
  <si>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</si>
  <si>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</si>
  <si>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</si>
  <si>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</si>
  <si>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</si>
  <si>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</si>
  <si>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</si>
  <si>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</si>
  <si>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</si>
  <si>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</si>
  <si>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</si>
  <si>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</si>
  <si>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</si>
  <si>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</si>
  <si>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</si>
  <si>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</si>
  <si>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</si>
  <si>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</si>
  <si>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</si>
  <si>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</si>
  <si>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</si>
  <si>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</si>
  <si>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</si>
  <si>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</si>
  <si>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</si>
  <si>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</si>
  <si>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</si>
  <si>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</si>
  <si>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</si>
  <si>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</si>
  <si>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</si>
  <si>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</si>
  <si>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</si>
  <si>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</si>
  <si>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</si>
  <si>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</si>
  <si>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</si>
  <si>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</si>
  <si>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</si>
  <si>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</si>
  <si>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</si>
  <si>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</si>
  <si>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</si>
  <si>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</si>
  <si>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</si>
  <si>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</si>
  <si>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</si>
  <si>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</si>
  <si>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</si>
  <si>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</si>
  <si>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</si>
  <si>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</si>
  <si>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</si>
  <si>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</si>
  <si>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</si>
  <si>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</si>
  <si>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</si>
  <si>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</si>
  <si>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</si>
  <si>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</si>
  <si>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</si>
  <si>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</si>
  <si>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</si>
  <si>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</si>
  <si>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</si>
  <si>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</si>
  <si>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</si>
  <si>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</si>
  <si>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</si>
  <si>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</si>
  <si>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</si>
  <si>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</si>
  <si>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</si>
  <si>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</si>
  <si>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</si>
  <si>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</si>
  <si>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</si>
  <si>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</si>
  <si>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</si>
  <si>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</si>
  <si>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</si>
  <si>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</si>
  <si>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</si>
  <si>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</si>
  <si>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</si>
  <si>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</si>
  <si>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</si>
  <si>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</si>
  <si>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</si>
  <si>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</si>
  <si>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</si>
  <si>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</si>
  <si>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</si>
  <si>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</si>
  <si>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</si>
  <si>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</si>
  <si>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</si>
  <si>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</si>
  <si>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</si>
  <si>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</si>
  <si>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</si>
  <si>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</si>
  <si>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</si>
  <si>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</si>
  <si>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</si>
  <si>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</si>
  <si>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</si>
  <si>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</si>
  <si>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</si>
  <si>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</si>
  <si>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</si>
  <si>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</si>
  <si>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</si>
  <si>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</si>
  <si>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</si>
  <si>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</si>
  <si>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</si>
  <si>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</si>
  <si>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</si>
  <si>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</si>
  <si>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</si>
  <si>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</si>
  <si>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</si>
  <si>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</si>
  <si>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</si>
  <si>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</si>
  <si>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</si>
  <si>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</si>
  <si>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</si>
  <si>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</si>
  <si>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</si>
  <si>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</si>
  <si>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</si>
  <si>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</si>
  <si>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</si>
  <si>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</si>
  <si>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</si>
  <si>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</si>
  <si>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</si>
  <si>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</si>
  <si>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</si>
  <si>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</si>
  <si>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</si>
  <si>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</si>
  <si>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</si>
  <si>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</si>
  <si>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</si>
  <si>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</si>
  <si>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</si>
  <si>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</si>
  <si>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</si>
  <si>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</si>
  <si>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</si>
  <si>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</si>
  <si>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</si>
  <si>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</si>
  <si>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</si>
  <si>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</si>
  <si>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</si>
  <si>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</si>
  <si>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</si>
  <si>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</si>
  <si>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</si>
  <si>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</si>
  <si>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</si>
  <si>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</si>
  <si>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</si>
  <si>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</si>
  <si>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</si>
  <si>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</si>
  <si>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</si>
  <si>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</si>
  <si>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</si>
  <si>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</si>
  <si>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</si>
  <si>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</si>
  <si>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</si>
  <si>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</si>
  <si>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</si>
  <si>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</si>
  <si>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</si>
  <si>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</si>
  <si>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</si>
  <si>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</si>
  <si>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</si>
  <si>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</si>
  <si>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</si>
  <si>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</si>
  <si>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</si>
  <si>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</si>
  <si>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</si>
  <si>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</si>
  <si>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</si>
  <si>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</si>
  <si>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</si>
  <si>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</si>
  <si>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</si>
  <si>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</si>
  <si>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</si>
  <si>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</si>
  <si>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</si>
  <si>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</si>
  <si>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</si>
  <si>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</si>
  <si>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</si>
  <si>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</si>
  <si>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</si>
  <si>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</si>
  <si>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</si>
  <si>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</si>
  <si>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</si>
  <si>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</si>
  <si>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</si>
  <si>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</si>
  <si>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</si>
  <si>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</si>
  <si>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</si>
  <si>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</si>
  <si>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</si>
  <si>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</si>
  <si>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</si>
  <si>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</si>
  <si>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</si>
  <si>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</si>
  <si>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</si>
  <si>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</si>
  <si>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</si>
  <si>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</si>
  <si>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</si>
  <si>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</si>
  <si>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</si>
  <si>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</si>
  <si>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</si>
  <si>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</si>
  <si>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</si>
  <si>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</si>
  <si>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</si>
  <si>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</si>
  <si>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</si>
  <si>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</si>
  <si>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</si>
  <si>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</si>
  <si>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</si>
  <si>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</si>
  <si>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</si>
  <si>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</si>
  <si>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</si>
  <si>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</si>
  <si>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</si>
  <si>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</si>
  <si>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</si>
  <si>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</si>
  <si>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</si>
  <si>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</si>
  <si>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</si>
  <si>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</si>
  <si>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</si>
  <si>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</si>
  <si>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</si>
  <si>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</si>
  <si>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</si>
  <si>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</si>
  <si>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</si>
  <si>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</si>
  <si>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</si>
  <si>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</si>
  <si>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</si>
  <si>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</si>
  <si>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</si>
  <si>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</si>
  <si>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</si>
  <si>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</si>
  <si>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</si>
  <si>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</si>
  <si>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</si>
  <si>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</si>
  <si>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</si>
  <si>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</si>
  <si>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</si>
  <si>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</si>
  <si>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</si>
  <si>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</si>
  <si>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</si>
  <si>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</si>
  <si>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</si>
  <si>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</si>
  <si>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</si>
  <si>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</si>
  <si>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</si>
  <si>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</si>
  <si>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</si>
  <si>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</si>
  <si>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</si>
  <si>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</si>
  <si>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</si>
  <si>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</si>
  <si>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</si>
  <si>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</si>
  <si>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</si>
  <si>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</si>
  <si>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</si>
  <si>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</si>
  <si>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</si>
  <si>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</si>
  <si>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</si>
  <si>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</si>
  <si>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</si>
  <si>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</si>
  <si>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</si>
  <si>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</si>
  <si>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</si>
  <si>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</si>
  <si>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</si>
  <si>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</si>
  <si>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</si>
  <si>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</si>
  <si>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</si>
  <si>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</si>
  <si>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</si>
  <si>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</si>
  <si>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</si>
  <si>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</si>
  <si>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</si>
  <si>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</si>
  <si>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</si>
  <si>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</si>
  <si>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</si>
  <si>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</si>
  <si>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</si>
  <si>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</si>
  <si>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</si>
  <si>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</si>
  <si>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</si>
  <si>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</si>
  <si>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</si>
  <si>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</si>
  <si>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</si>
  <si>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</si>
  <si>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</si>
  <si>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</si>
  <si>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</si>
  <si>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</si>
  <si>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</si>
  <si>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</si>
  <si>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</si>
  <si>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</si>
  <si>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</si>
  <si>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</si>
  <si>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</si>
  <si>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</si>
  <si>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</si>
  <si>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</si>
  <si>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</si>
  <si>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</si>
  <si>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</si>
  <si>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</si>
  <si>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</si>
  <si>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</si>
  <si>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</si>
  <si>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</si>
  <si>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</si>
  <si>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</si>
  <si>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</si>
  <si>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</si>
  <si>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</si>
  <si>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</si>
  <si>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</si>
  <si>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</si>
  <si>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</si>
  <si>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</si>
  <si>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</si>
  <si>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</si>
  <si>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</si>
  <si>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</si>
  <si>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</si>
  <si>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</si>
  <si>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</si>
  <si>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</si>
  <si>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</si>
  <si>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</si>
  <si>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</si>
  <si>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</si>
  <si>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</si>
  <si>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</si>
  <si>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</si>
  <si>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</si>
  <si>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</si>
  <si>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</si>
  <si>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</si>
  <si>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</si>
  <si>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</si>
  <si>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</si>
  <si>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</si>
  <si>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</si>
  <si>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</si>
  <si>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</si>
  <si>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</si>
  <si>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</si>
  <si>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</si>
  <si>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</si>
  <si>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</si>
  <si>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</si>
  <si>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</si>
  <si>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</si>
  <si>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</si>
  <si>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</si>
  <si>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</si>
  <si>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</si>
  <si>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</si>
  <si>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</si>
  <si>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</si>
  <si>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</si>
  <si>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</si>
  <si>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</si>
  <si>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</si>
  <si>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</si>
  <si>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</si>
  <si>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</si>
  <si>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</si>
  <si>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</si>
  <si>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</si>
  <si>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</si>
  <si>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</si>
  <si>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</si>
  <si>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</si>
  <si>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</si>
  <si>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</si>
  <si>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</si>
  <si>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</si>
  <si>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</si>
  <si>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</si>
  <si>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</si>
  <si>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</si>
  <si>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</si>
  <si>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</si>
  <si>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</si>
  <si>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</si>
  <si>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</si>
  <si>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</si>
  <si>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</si>
  <si>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</si>
  <si>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</si>
  <si>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</si>
  <si>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</si>
  <si>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</si>
  <si>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</si>
  <si>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</si>
  <si>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</si>
  <si>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</si>
  <si>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</si>
  <si>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</si>
  <si>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</si>
  <si>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</si>
  <si>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</si>
  <si>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</si>
  <si>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</si>
  <si>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</si>
  <si>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</si>
  <si>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</si>
  <si>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</si>
  <si>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</si>
  <si>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</si>
  <si>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</si>
  <si>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</si>
  <si>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</si>
  <si>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</si>
  <si>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</si>
  <si>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</si>
  <si>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</si>
  <si>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</si>
  <si>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</si>
  <si>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</si>
  <si>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</si>
  <si>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</si>
  <si>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</si>
  <si>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</si>
  <si>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</si>
  <si>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</si>
  <si>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</si>
  <si>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</si>
  <si>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</si>
  <si>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</si>
  <si>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</si>
  <si>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</si>
  <si>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</si>
  <si>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</si>
  <si>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</si>
  <si>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</si>
  <si>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</si>
  <si>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</si>
  <si>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</si>
  <si>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</si>
  <si>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</si>
  <si>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</si>
  <si>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</si>
  <si>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</si>
  <si>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</si>
  <si>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</si>
  <si>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</si>
  <si>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</si>
  <si>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</si>
  <si>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</si>
  <si>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</si>
  <si>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</si>
  <si>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</si>
  <si>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</si>
  <si>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</si>
  <si>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</si>
  <si>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</si>
  <si>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</si>
  <si>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</si>
  <si>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</si>
  <si>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</si>
  <si>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</si>
  <si>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</si>
  <si>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</si>
  <si>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</si>
  <si>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</si>
  <si>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</si>
  <si>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</si>
  <si>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</si>
  <si>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</si>
  <si>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</si>
  <si>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</si>
  <si>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</si>
  <si>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</si>
  <si>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</si>
  <si>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</si>
  <si>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</si>
  <si>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</si>
  <si>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</si>
  <si>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</si>
  <si>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</si>
  <si>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</si>
  <si>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</si>
  <si>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</si>
  <si>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</si>
  <si>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</si>
  <si>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</si>
  <si>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</si>
  <si>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</si>
  <si>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</si>
  <si>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</si>
  <si>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</si>
  <si>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</si>
  <si>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</si>
  <si>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</si>
  <si>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</si>
  <si>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</si>
  <si>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</si>
  <si>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</si>
  <si>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</si>
  <si>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</si>
  <si>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</si>
  <si>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</si>
  <si>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</si>
  <si>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</si>
  <si>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</si>
  <si>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</si>
  <si>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</si>
  <si>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</si>
  <si>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</si>
  <si>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</si>
  <si>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</si>
  <si>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</si>
  <si>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</si>
  <si>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</si>
  <si>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</si>
  <si>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</si>
  <si>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</si>
  <si>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</si>
  <si>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</si>
  <si>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</si>
  <si>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</si>
  <si>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</si>
  <si>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</si>
  <si>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</si>
  <si>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</si>
  <si>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</si>
  <si>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</si>
  <si>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</si>
  <si>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</si>
  <si>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</si>
  <si>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</si>
  <si>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</si>
  <si>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</si>
  <si>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</si>
  <si>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</si>
  <si>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</si>
  <si>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</si>
  <si>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</si>
  <si>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</si>
  <si>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</si>
  <si>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</si>
  <si>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</si>
  <si>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</si>
  <si>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</si>
  <si>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</si>
  <si>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</si>
  <si>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</si>
  <si>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</si>
  <si>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</si>
  <si>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</si>
  <si>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</si>
  <si>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</si>
  <si>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</si>
  <si>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</si>
  <si>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</si>
  <si>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</si>
  <si>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</si>
  <si>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</si>
  <si>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</si>
  <si>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</si>
  <si>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</si>
  <si>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</si>
  <si>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</si>
  <si>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</si>
  <si>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</si>
  <si>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</si>
  <si>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</si>
  <si>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</si>
  <si>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</si>
  <si>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</si>
  <si>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</si>
  <si>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</si>
  <si>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</si>
  <si>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</si>
  <si>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</si>
  <si>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</si>
  <si>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</si>
  <si>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</si>
  <si>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</si>
  <si>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</si>
  <si>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</si>
  <si>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</si>
  <si>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</si>
  <si>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</si>
  <si>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</si>
  <si>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</si>
  <si>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</si>
  <si>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</si>
  <si>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</si>
  <si>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</si>
  <si>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</si>
  <si>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</si>
  <si>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</si>
  <si>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</si>
  <si>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</si>
  <si>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</si>
  <si>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</si>
  <si>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</si>
  <si>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</si>
  <si>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</si>
  <si>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</si>
  <si>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</si>
  <si>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</si>
  <si>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</si>
  <si>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</si>
  <si>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</si>
  <si>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</si>
  <si>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</si>
  <si>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</si>
  <si>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</si>
  <si>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</si>
  <si>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</si>
  <si>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</si>
  <si>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</si>
  <si>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</si>
  <si>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</si>
  <si>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</si>
  <si>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</si>
  <si>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</si>
  <si>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</si>
  <si>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</si>
  <si>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</si>
  <si>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</si>
  <si>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</si>
  <si>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</si>
  <si>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</si>
  <si>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</si>
  <si>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</si>
  <si>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</si>
  <si>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</si>
  <si>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</si>
  <si>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</si>
  <si>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</si>
  <si>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</si>
  <si>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</si>
  <si>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</si>
  <si>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</si>
  <si>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</si>
  <si>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</si>
  <si>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</si>
  <si>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</si>
  <si>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</si>
  <si>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</si>
  <si>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</si>
  <si>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</si>
  <si>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</si>
  <si>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</si>
  <si>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</si>
  <si>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</si>
  <si>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</si>
  <si>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</si>
  <si>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</si>
  <si>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</si>
  <si>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</si>
  <si>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</si>
  <si>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</si>
  <si>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</si>
  <si>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</si>
  <si>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</si>
  <si>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</si>
  <si>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</si>
  <si>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</si>
  <si>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</si>
  <si>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</si>
  <si>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</si>
  <si>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</si>
  <si>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</si>
  <si>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</si>
  <si>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</si>
  <si>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</si>
  <si>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</si>
  <si>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</si>
  <si>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</si>
  <si>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</si>
  <si>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</si>
  <si>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</si>
  <si>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</si>
  <si>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</si>
  <si>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</si>
  <si>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</si>
  <si>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</si>
  <si>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</si>
  <si>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</si>
  <si>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</si>
  <si>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</si>
  <si>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</si>
  <si>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</si>
  <si>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</si>
  <si>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</si>
  <si>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</si>
  <si>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</si>
  <si>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</si>
  <si>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</si>
  <si>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</si>
  <si>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</si>
  <si>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</si>
  <si>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</si>
  <si>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</si>
  <si>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</si>
  <si>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</si>
  <si>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</si>
  <si>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</si>
  <si>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</si>
  <si>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</si>
  <si>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</si>
  <si>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</si>
  <si>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</si>
  <si>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</si>
  <si>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</si>
  <si>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</si>
  <si>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</si>
  <si>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</si>
  <si>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</si>
  <si>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</si>
  <si>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</si>
  <si>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</si>
  <si>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</si>
  <si>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</si>
  <si>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</si>
  <si>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</si>
  <si>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</si>
  <si>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</si>
  <si>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</si>
  <si>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</si>
  <si>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</si>
  <si>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</si>
  <si>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</si>
  <si>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</si>
  <si>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</si>
  <si>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</si>
  <si>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</si>
  <si>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</si>
  <si>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</si>
  <si>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</si>
  <si>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</si>
  <si>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</si>
  <si>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</si>
  <si>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</si>
  <si>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</si>
  <si>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</si>
  <si>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</si>
  <si>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</si>
  <si>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</si>
  <si>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</si>
  <si>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</si>
  <si>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</si>
  <si>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</si>
  <si>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</si>
  <si>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</si>
  <si>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</si>
  <si>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</si>
  <si>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</si>
  <si>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</si>
  <si>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</si>
  <si>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</si>
  <si>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</si>
  <si>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</si>
  <si>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</si>
  <si>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</si>
  <si>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</si>
  <si>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</si>
  <si>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</si>
  <si>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</si>
  <si>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</si>
  <si>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</si>
  <si>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</si>
  <si>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</si>
  <si>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</si>
  <si>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</si>
  <si>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</si>
  <si>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</si>
  <si>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</si>
  <si>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</si>
  <si>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</si>
  <si>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</si>
  <si>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</si>
  <si>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</si>
  <si>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</si>
  <si>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</si>
  <si>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</si>
  <si>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</si>
  <si>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</si>
  <si>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</si>
  <si>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</si>
  <si>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</si>
  <si>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</si>
  <si>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</si>
  <si>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</si>
  <si>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</si>
  <si>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</si>
  <si>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</si>
  <si>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</si>
  <si>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</si>
  <si>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</si>
  <si>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</si>
  <si>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</si>
  <si>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</si>
  <si>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</si>
  <si>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</si>
  <si>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</si>
  <si>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</si>
  <si>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</si>
  <si>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</si>
  <si>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</si>
  <si>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</si>
  <si>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</si>
  <si>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</si>
  <si>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</si>
  <si>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</si>
  <si>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</si>
  <si>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</si>
  <si>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</si>
  <si>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</si>
  <si>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</si>
  <si>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</si>
  <si>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</si>
  <si>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</si>
  <si>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</si>
  <si>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</si>
  <si>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</si>
  <si>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</si>
  <si>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</si>
  <si>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</si>
  <si>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</si>
  <si>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</si>
  <si>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</si>
  <si>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</si>
  <si>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</si>
  <si>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</si>
  <si>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</si>
  <si>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</si>
  <si>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</si>
  <si>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</si>
  <si>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</si>
  <si>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</si>
  <si>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</si>
  <si>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</si>
  <si>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</si>
  <si>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</si>
  <si>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</si>
  <si>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</si>
  <si>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</si>
  <si>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</si>
  <si>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</si>
  <si>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</si>
  <si>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</si>
  <si>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</si>
  <si>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</si>
  <si>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</si>
  <si>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</si>
  <si>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</si>
  <si>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</si>
  <si>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</si>
  <si>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</si>
  <si>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</si>
  <si>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</si>
  <si>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</si>
  <si>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</si>
  <si>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</si>
  <si>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</si>
  <si>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</si>
  <si>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</si>
  <si>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</si>
  <si>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</si>
  <si>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</si>
  <si>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</si>
  <si>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</si>
  <si>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</si>
  <si>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</si>
  <si>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</si>
  <si>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</si>
  <si>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</si>
  <si>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</si>
  <si>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</si>
  <si>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</si>
  <si>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</si>
  <si>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</si>
  <si>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</si>
  <si>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</si>
  <si>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</si>
  <si>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</si>
  <si>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</si>
  <si>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</si>
  <si>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</si>
  <si>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</si>
  <si>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</si>
  <si>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</si>
  <si>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</si>
  <si>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</si>
  <si>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</si>
  <si>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</si>
  <si>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</si>
  <si>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</si>
  <si>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</si>
  <si>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</si>
  <si>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</si>
  <si>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</si>
  <si>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</si>
  <si>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</si>
  <si>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</si>
  <si>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</si>
  <si>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</si>
  <si>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</si>
  <si>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</si>
  <si>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</si>
  <si>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</si>
  <si>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</si>
  <si>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</si>
  <si>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</si>
  <si>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</si>
  <si>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</si>
  <si>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</si>
  <si>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</si>
  <si>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</si>
  <si>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</si>
  <si>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</si>
  <si>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</si>
  <si>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</si>
  <si>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</si>
  <si>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</si>
  <si>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</si>
  <si>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</si>
  <si>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</si>
  <si>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</si>
  <si>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</si>
  <si>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</si>
  <si>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</si>
  <si>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</si>
  <si>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</si>
  <si>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</si>
  <si>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</si>
  <si>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</si>
  <si>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</si>
  <si>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</si>
  <si>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</si>
  <si>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</si>
  <si>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</si>
  <si>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</si>
  <si>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</si>
  <si>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</si>
  <si>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</si>
  <si>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</si>
  <si>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</si>
  <si>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</si>
  <si>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</si>
  <si>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</si>
  <si>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</si>
  <si>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</si>
  <si>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</si>
  <si>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</si>
  <si>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</si>
  <si>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</si>
  <si>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</si>
  <si>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</si>
  <si>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</si>
  <si>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</si>
  <si>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</si>
  <si>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</si>
  <si>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</si>
  <si>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</si>
  <si>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</si>
  <si>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</si>
  <si>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</si>
  <si>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</si>
  <si>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</si>
  <si>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</si>
  <si>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</si>
  <si>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</si>
  <si>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</si>
  <si>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</si>
  <si>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</si>
  <si>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</si>
  <si>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</si>
  <si>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</si>
  <si>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</si>
  <si>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</si>
  <si>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</si>
  <si>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</si>
  <si>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</si>
  <si>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</si>
  <si>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</si>
  <si>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</si>
  <si>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</si>
  <si>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</si>
  <si>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</si>
  <si>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</si>
  <si>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</si>
  <si>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</si>
  <si>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</si>
  <si>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</si>
  <si>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</si>
  <si>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</si>
  <si>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</si>
  <si>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</si>
  <si>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</si>
  <si>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</si>
  <si>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</si>
  <si>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</si>
  <si>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</si>
  <si>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</si>
  <si>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</si>
  <si>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</si>
  <si>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</si>
  <si>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</si>
  <si>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</si>
  <si>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</si>
  <si>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</si>
  <si>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</si>
  <si>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</si>
  <si>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</si>
  <si>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</si>
  <si>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</si>
  <si>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</si>
  <si>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</si>
  <si>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</si>
  <si>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</si>
  <si>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</si>
  <si>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</si>
  <si>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</si>
  <si>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</si>
  <si>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</si>
  <si>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</si>
  <si>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</si>
  <si>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</si>
  <si>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</si>
  <si>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</si>
  <si>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</si>
  <si>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</si>
  <si>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</si>
  <si>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</si>
  <si>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</si>
  <si>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</si>
  <si>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</si>
  <si>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</si>
  <si>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</si>
  <si>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</si>
  <si>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</si>
  <si>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</si>
  <si>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</si>
  <si>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</si>
  <si>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</si>
  <si>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</si>
  <si>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</si>
  <si>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</si>
  <si>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</si>
  <si>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</si>
  <si>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</si>
  <si>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</si>
  <si>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</si>
  <si>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</si>
  <si>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</si>
  <si>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</si>
  <si>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</si>
  <si>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</si>
  <si>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</si>
  <si>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</si>
  <si>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</si>
  <si>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</si>
  <si>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</si>
  <si>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</si>
  <si>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</si>
  <si>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</si>
  <si>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</si>
  <si>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</si>
  <si>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</si>
  <si>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</si>
  <si>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</si>
  <si>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</si>
  <si>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</si>
  <si>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</si>
  <si>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</si>
  <si>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</si>
  <si>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</si>
  <si>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</si>
  <si>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</si>
  <si>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</si>
  <si>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</si>
  <si>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</si>
  <si>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</si>
  <si>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</si>
  <si>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</si>
  <si>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</si>
  <si>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</si>
  <si>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</si>
  <si>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</si>
  <si>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</si>
  <si>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</si>
  <si>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</si>
  <si>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</si>
  <si>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</si>
  <si>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</si>
  <si>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</si>
  <si>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</si>
  <si>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</si>
  <si>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</si>
  <si>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</si>
  <si>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</si>
  <si>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</si>
  <si>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</si>
  <si>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</si>
  <si>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</si>
  <si>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</si>
  <si>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</si>
  <si>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</si>
  <si>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</si>
  <si>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</si>
  <si>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</si>
  <si>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</si>
  <si>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</si>
  <si>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</si>
  <si>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</si>
  <si>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</si>
  <si>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</si>
  <si>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</si>
  <si>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</si>
  <si>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</si>
  <si>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</si>
  <si>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</si>
  <si>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</si>
  <si>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</si>
  <si>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</si>
  <si>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</si>
  <si>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</si>
  <si>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</si>
  <si>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</si>
  <si>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</si>
  <si>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</si>
  <si>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</si>
  <si>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</si>
  <si>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</si>
  <si>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</si>
  <si>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</si>
  <si>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</si>
  <si>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</si>
  <si>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</si>
  <si>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</si>
  <si>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</si>
  <si>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</si>
  <si>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</si>
  <si>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</si>
  <si>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</si>
  <si>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</si>
  <si>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</si>
  <si>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</si>
  <si>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</si>
  <si>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</si>
  <si>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</si>
  <si>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</si>
  <si>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</si>
  <si>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</si>
  <si>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</si>
  <si>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</si>
  <si>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</si>
  <si>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</si>
  <si>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</si>
  <si>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</si>
  <si>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</si>
  <si>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</si>
  <si>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</si>
  <si>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</si>
  <si>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</si>
  <si>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</si>
  <si>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</si>
  <si>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</si>
  <si>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</si>
  <si>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</si>
  <si>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</si>
  <si>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</si>
  <si>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</si>
  <si>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</si>
  <si>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</si>
  <si>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</si>
  <si>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</si>
  <si>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</si>
  <si>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</si>
  <si>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</si>
  <si>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</si>
  <si>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</si>
  <si>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</si>
  <si>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</si>
  <si>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</si>
  <si>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</si>
  <si>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</si>
  <si>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</si>
  <si>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</si>
  <si>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</si>
  <si>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</si>
  <si>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</si>
  <si>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</si>
  <si>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</si>
  <si>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</si>
  <si>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</si>
  <si>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</si>
  <si>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</si>
  <si>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</si>
  <si>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</si>
  <si>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</si>
  <si>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</si>
  <si>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</si>
  <si>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</si>
  <si>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</si>
  <si>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</si>
  <si>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</si>
  <si>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</si>
  <si>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</si>
  <si>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</si>
  <si>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</si>
  <si>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</si>
  <si>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</si>
  <si>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</si>
  <si>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</si>
  <si>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</si>
  <si>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</si>
  <si>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</si>
  <si>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</si>
  <si>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</si>
  <si>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</si>
  <si>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</si>
  <si>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</si>
  <si>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</si>
  <si>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</si>
  <si>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</si>
  <si>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</si>
  <si>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</si>
  <si>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</si>
  <si>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</si>
  <si>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</si>
  <si>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</si>
  <si>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</si>
  <si>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</si>
  <si>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</si>
  <si>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</si>
  <si>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</si>
  <si>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</si>
  <si>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</si>
  <si>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</si>
  <si>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</si>
  <si>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</si>
  <si>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</si>
  <si>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</si>
  <si>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</si>
  <si>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</si>
  <si>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</si>
  <si>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</si>
  <si>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</si>
  <si>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</si>
  <si>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</si>
  <si>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</si>
  <si>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</si>
  <si>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</si>
  <si>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</si>
  <si>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</si>
  <si>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</si>
  <si>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</si>
  <si>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</si>
  <si>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</si>
  <si>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</si>
  <si>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</si>
  <si>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</si>
  <si>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</si>
  <si>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</si>
  <si>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</si>
  <si>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</si>
  <si>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</si>
  <si>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</si>
  <si>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</si>
  <si>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</si>
  <si>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</si>
  <si>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</si>
  <si>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</si>
  <si>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</si>
  <si>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</si>
  <si>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</si>
  <si>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</si>
  <si>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</si>
  <si>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</si>
  <si>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</si>
  <si>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</si>
  <si>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</si>
  <si>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</si>
  <si>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</si>
  <si>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</si>
  <si>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</si>
  <si>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</si>
  <si>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</si>
  <si>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</si>
  <si>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</si>
  <si>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</si>
  <si>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</si>
  <si>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</si>
  <si>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</si>
  <si>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</si>
  <si>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</si>
  <si>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</si>
  <si>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</si>
  <si>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</si>
  <si>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</si>
  <si>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</si>
  <si>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</si>
  <si>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</si>
  <si>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</si>
  <si>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</si>
  <si>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</si>
  <si>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</si>
  <si>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</si>
  <si>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</si>
  <si>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</si>
  <si>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</si>
  <si>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</si>
  <si>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</si>
  <si>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</si>
  <si>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</si>
  <si>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</si>
  <si>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</si>
  <si>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</si>
  <si>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</si>
  <si>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</si>
  <si>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</si>
  <si>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</si>
  <si>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</si>
  <si>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</si>
  <si>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</si>
  <si>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</si>
  <si>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</si>
  <si>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</si>
  <si>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</si>
  <si>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</si>
  <si>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</si>
  <si>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</si>
  <si>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</si>
  <si>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</si>
  <si>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</si>
  <si>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</si>
  <si>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</si>
  <si>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</si>
  <si>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</si>
  <si>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</si>
  <si>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</si>
  <si>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</si>
  <si>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</si>
  <si>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</si>
  <si>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</si>
  <si>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</si>
  <si>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</si>
  <si>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</si>
  <si>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</si>
  <si>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</si>
  <si>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</si>
  <si>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</si>
  <si>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</si>
  <si>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</si>
  <si>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</si>
  <si>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</si>
  <si>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</si>
  <si>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</si>
  <si>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</si>
  <si>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</si>
  <si>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</si>
  <si>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</si>
  <si>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</si>
  <si>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</si>
  <si>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</si>
  <si>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</si>
  <si>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</si>
  <si>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</si>
  <si>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</si>
  <si>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</si>
  <si>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</si>
  <si>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</si>
  <si>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</si>
  <si>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</si>
  <si>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</si>
  <si>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</si>
  <si>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</si>
  <si>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</si>
  <si>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</si>
  <si>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</si>
  <si>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</si>
  <si>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</si>
  <si>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</si>
  <si>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</si>
  <si>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</si>
  <si>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</si>
  <si>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</si>
  <si>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</si>
  <si>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</si>
  <si>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</si>
  <si>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</si>
  <si>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</si>
  <si>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</si>
  <si>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</si>
  <si>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</si>
  <si>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</si>
  <si>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</si>
  <si>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</si>
  <si>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</si>
  <si>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</si>
  <si>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</si>
  <si>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</si>
  <si>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</si>
  <si>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</si>
  <si>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</si>
  <si>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</si>
  <si>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</si>
  <si>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</si>
  <si>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</si>
  <si>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</si>
  <si>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</si>
  <si>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</si>
  <si>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</si>
  <si>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</si>
  <si>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</si>
  <si>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</si>
  <si>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</si>
  <si>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</si>
  <si>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</si>
  <si>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</si>
  <si>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</si>
  <si>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</si>
  <si>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</si>
  <si>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</si>
  <si>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</si>
  <si>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</si>
  <si>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</si>
  <si>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</si>
  <si>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</si>
  <si>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</si>
  <si>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</si>
  <si>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</si>
  <si>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</si>
  <si>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</si>
  <si>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</si>
  <si>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</si>
  <si>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</si>
  <si>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</si>
  <si>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</si>
  <si>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</si>
  <si>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</si>
  <si>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</si>
  <si>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</si>
  <si>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</si>
  <si>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</si>
  <si>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</si>
  <si>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</si>
  <si>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</si>
  <si>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</si>
  <si>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</si>
  <si>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</si>
  <si>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</si>
  <si>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</si>
  <si>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</si>
  <si>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</si>
  <si>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</si>
  <si>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</si>
  <si>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</si>
  <si>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</si>
  <si>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</si>
  <si>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</si>
  <si>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</si>
  <si>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</si>
  <si>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</si>
  <si>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</si>
  <si>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</si>
  <si>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</si>
  <si>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</si>
  <si>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</si>
  <si>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</si>
  <si>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</si>
  <si>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</si>
  <si>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</si>
  <si>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</si>
  <si>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</si>
  <si>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</si>
  <si>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</si>
  <si>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</si>
  <si>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</si>
  <si>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</si>
  <si>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</si>
  <si>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</si>
  <si>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</si>
  <si>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</si>
  <si>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</si>
  <si>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</si>
  <si>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</si>
  <si>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</si>
  <si>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</si>
  <si>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</si>
  <si>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</si>
  <si>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</si>
  <si>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</si>
  <si>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</si>
  <si>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</si>
  <si>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</si>
  <si>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</si>
  <si>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</si>
  <si>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</si>
  <si>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</si>
  <si>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</si>
  <si>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</si>
  <si>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</si>
  <si>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</si>
  <si>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</si>
  <si>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</si>
  <si>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</si>
  <si>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</si>
  <si>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</si>
  <si>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</si>
  <si>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</si>
  <si>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</si>
  <si>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</si>
  <si>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</si>
  <si>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</si>
  <si>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</si>
  <si>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</si>
  <si>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</si>
  <si>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</si>
  <si>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</si>
  <si>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</si>
  <si>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</si>
  <si>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</si>
  <si>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</si>
  <si>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</si>
  <si>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</si>
  <si>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</si>
  <si>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</si>
  <si>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</si>
  <si>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</si>
  <si>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</si>
  <si>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</si>
  <si>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</si>
  <si>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</si>
  <si>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</si>
  <si>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</si>
  <si>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</si>
  <si>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</si>
  <si>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</si>
  <si>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</si>
  <si>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</si>
  <si>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</si>
  <si>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</si>
  <si>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</si>
  <si>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</si>
  <si>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</si>
  <si>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</si>
  <si>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</si>
  <si>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</si>
  <si>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</si>
  <si>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</si>
  <si>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</si>
  <si>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</si>
  <si>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</si>
  <si>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</si>
  <si>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</si>
  <si>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</si>
  <si>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</si>
  <si>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</si>
  <si>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</si>
  <si>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</si>
  <si>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</si>
  <si>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</si>
  <si>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</si>
  <si>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</si>
  <si>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</si>
  <si>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</si>
  <si>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</si>
  <si>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</si>
  <si>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</si>
  <si>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</si>
  <si>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</si>
  <si>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</si>
  <si>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</si>
  <si>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</si>
  <si>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</si>
  <si>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</si>
  <si>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</si>
  <si>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</si>
  <si>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</si>
  <si>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</si>
  <si>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</si>
  <si>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</si>
  <si>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</si>
  <si>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</si>
  <si>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</si>
  <si>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</si>
  <si>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</si>
  <si>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</si>
  <si>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</si>
  <si>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</si>
  <si>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</si>
  <si>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</si>
  <si>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</si>
  <si>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</si>
  <si>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</si>
  <si>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</si>
  <si>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</si>
  <si>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</si>
  <si>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</si>
  <si>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</si>
  <si>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</si>
  <si>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</si>
  <si>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</si>
  <si>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</si>
  <si>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</si>
  <si>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</si>
  <si>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</si>
  <si>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</si>
  <si>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</si>
  <si>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</si>
  <si>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</si>
  <si>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</si>
  <si>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</si>
  <si>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</si>
  <si>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</si>
  <si>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</si>
  <si>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</si>
  <si>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</si>
  <si>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</si>
  <si>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</si>
  <si>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</si>
  <si>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</si>
  <si>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</si>
  <si>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</si>
  <si>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</si>
  <si>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</si>
  <si>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</si>
  <si>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</si>
  <si>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</si>
  <si>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</si>
  <si>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</si>
  <si>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</si>
  <si>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</si>
  <si>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</si>
  <si>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</si>
  <si>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</si>
  <si>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</si>
  <si>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</si>
  <si>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</si>
  <si>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</si>
  <si>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</si>
  <si>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</si>
  <si>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</si>
  <si>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</si>
  <si>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</si>
  <si>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</si>
  <si>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</si>
  <si>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</si>
  <si>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</si>
  <si>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</si>
  <si>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</si>
  <si>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</si>
  <si>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</si>
  <si>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</si>
  <si>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</si>
  <si>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</si>
  <si>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</si>
  <si>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</si>
  <si>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</si>
  <si>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</si>
  <si>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</si>
  <si>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</si>
  <si>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</si>
  <si>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</si>
  <si>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</si>
  <si>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</si>
  <si>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</si>
  <si>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</si>
  <si>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</si>
  <si>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</si>
  <si>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</si>
  <si>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</si>
  <si>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</si>
  <si>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</si>
  <si>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</si>
  <si>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</si>
  <si>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</si>
  <si>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</si>
  <si>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</si>
  <si>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</si>
  <si>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</si>
  <si>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</si>
  <si>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</si>
  <si>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</si>
  <si>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</si>
  <si>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</si>
  <si>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</si>
  <si>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</si>
  <si>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</si>
  <si>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</si>
  <si>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</si>
  <si>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</si>
  <si>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</si>
  <si>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</si>
  <si>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</si>
  <si>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</si>
  <si>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</si>
  <si>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</si>
  <si>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</si>
  <si>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</si>
  <si>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</si>
  <si>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</si>
  <si>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</si>
  <si>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</si>
  <si>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</si>
  <si>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</si>
  <si>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</si>
  <si>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</si>
  <si>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</si>
  <si>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</si>
  <si>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</si>
  <si>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</si>
  <si>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</si>
  <si>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</si>
  <si>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</si>
  <si>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</si>
  <si>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</si>
  <si>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</si>
  <si>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</si>
  <si>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</si>
  <si>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</si>
  <si>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</si>
  <si>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</si>
  <si>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</si>
  <si>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</si>
  <si>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</si>
  <si>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</si>
  <si>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</si>
  <si>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</si>
  <si>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</si>
  <si>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</si>
  <si>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</si>
  <si>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</si>
  <si>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</si>
  <si>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</si>
  <si>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</si>
  <si>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</si>
  <si>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</si>
  <si>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</si>
  <si>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</si>
  <si>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</si>
  <si>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</si>
  <si>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</si>
  <si>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</si>
  <si>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</si>
  <si>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</si>
  <si>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</si>
  <si>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</si>
  <si>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</si>
  <si>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</si>
  <si>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</si>
  <si>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</si>
  <si>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</si>
  <si>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</si>
  <si>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</si>
  <si>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</si>
  <si>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</si>
  <si>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</si>
  <si>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</si>
  <si>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</si>
  <si>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</si>
  <si>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</si>
  <si>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</si>
  <si>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</si>
  <si>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</si>
  <si>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</si>
  <si>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</si>
  <si>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</si>
  <si>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</si>
  <si>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</si>
  <si>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</si>
  <si>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</si>
  <si>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</si>
  <si>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</si>
  <si>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</si>
  <si>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</si>
  <si>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</si>
  <si>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</si>
  <si>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</si>
  <si>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</si>
  <si>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</si>
  <si>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</si>
  <si>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</si>
  <si>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</si>
  <si>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</si>
  <si>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</si>
  <si>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</si>
  <si>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</si>
  <si>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</si>
  <si>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</si>
  <si>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</si>
  <si>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</si>
  <si>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</si>
  <si>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</si>
  <si>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</si>
  <si>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</si>
  <si>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</si>
  <si>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</si>
  <si>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</si>
  <si>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</si>
  <si>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</si>
  <si>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</si>
  <si>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</si>
  <si>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</si>
  <si>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</si>
  <si>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</si>
  <si>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</si>
  <si>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</si>
  <si>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</si>
  <si>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</si>
  <si>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</si>
  <si>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</si>
  <si>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</si>
  <si>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</si>
  <si>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</si>
  <si>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</si>
  <si>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</si>
  <si>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</si>
  <si>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</si>
  <si>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</si>
  <si>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</si>
  <si>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</si>
  <si>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</si>
  <si>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</si>
  <si>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</si>
  <si>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</si>
  <si>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</si>
  <si>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</si>
  <si>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</si>
  <si>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</si>
  <si>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</si>
  <si>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</si>
  <si>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</si>
  <si>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</si>
  <si>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</si>
  <si>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</si>
  <si>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</si>
  <si>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</si>
  <si>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</si>
  <si>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</si>
  <si>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</si>
  <si>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</si>
  <si>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</si>
  <si>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</si>
  <si>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</si>
  <si>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</si>
  <si>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</si>
  <si>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</si>
  <si>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</si>
  <si>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</si>
  <si>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</si>
  <si>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</si>
  <si>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</si>
  <si>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</si>
  <si>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</si>
  <si>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</si>
  <si>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</si>
  <si>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</si>
  <si>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</si>
  <si>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</si>
  <si>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</si>
  <si>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</si>
  <si>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</si>
  <si>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</si>
  <si>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</si>
  <si>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</si>
  <si>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</si>
  <si>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</si>
  <si>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</si>
  <si>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</si>
  <si>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</si>
  <si>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</si>
  <si>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</si>
  <si>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</si>
  <si>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</si>
  <si>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</si>
  <si>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</si>
  <si>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</si>
  <si>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</si>
  <si>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</si>
  <si>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</si>
  <si>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</si>
  <si>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</si>
  <si>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</si>
  <si>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</si>
  <si>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</si>
  <si>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</si>
  <si>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</si>
  <si>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</si>
  <si>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</si>
  <si>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</si>
  <si>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</si>
  <si>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</si>
  <si>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</si>
  <si>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</si>
  <si>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</si>
  <si>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</si>
  <si>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</si>
  <si>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</si>
  <si>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</si>
  <si>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</si>
  <si>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</si>
  <si>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</si>
  <si>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</si>
  <si>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</si>
  <si>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</si>
  <si>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</si>
  <si>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</si>
  <si>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</si>
  <si>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</si>
  <si>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</si>
  <si>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</si>
  <si>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</si>
  <si>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</si>
  <si>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</si>
  <si>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</si>
  <si>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</si>
  <si>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</si>
  <si>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</si>
  <si>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</si>
  <si>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</si>
  <si>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</si>
  <si>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</si>
  <si>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</si>
  <si>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</si>
  <si>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</si>
  <si>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</si>
  <si>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</si>
  <si>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</si>
  <si>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</si>
  <si>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</si>
  <si>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</si>
  <si>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</si>
  <si>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</si>
  <si>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</si>
  <si>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</si>
  <si>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</si>
  <si>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</si>
  <si>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</si>
  <si>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</si>
  <si>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</si>
  <si>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</si>
  <si>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</si>
  <si>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</si>
  <si>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</si>
  <si>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</si>
  <si>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</si>
  <si>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</si>
  <si>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</si>
  <si>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</si>
  <si>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</si>
  <si>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</si>
  <si>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</si>
  <si>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</si>
  <si>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</si>
  <si>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</si>
  <si>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</si>
  <si>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</si>
  <si>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</si>
  <si>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</si>
  <si>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</si>
  <si>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</si>
  <si>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</si>
  <si>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</si>
  <si>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</si>
  <si>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</si>
  <si>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</si>
  <si>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</si>
  <si>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</si>
  <si>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</si>
  <si>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</si>
  <si>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</si>
  <si>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</si>
  <si>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</si>
  <si>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</si>
  <si>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</si>
  <si>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</si>
  <si>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</si>
  <si>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</si>
  <si>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</si>
  <si>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</si>
  <si>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</si>
  <si>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</si>
  <si>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</si>
  <si>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</si>
  <si>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</si>
  <si>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</si>
  <si>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</si>
  <si>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</si>
  <si>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</si>
  <si>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</si>
  <si>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</si>
  <si>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</si>
  <si>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</si>
  <si>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</si>
  <si>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</si>
  <si>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</si>
  <si>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</si>
  <si>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</si>
  <si>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</si>
  <si>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</si>
  <si>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</si>
  <si>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</si>
  <si>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</si>
  <si>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</si>
  <si>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</si>
  <si>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</si>
  <si>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</si>
  <si>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</si>
  <si>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</si>
  <si>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</si>
  <si>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</si>
  <si>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</si>
  <si>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</si>
  <si>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</si>
  <si>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</si>
  <si>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</si>
  <si>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</si>
  <si>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</si>
  <si>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</si>
  <si>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</si>
  <si>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</si>
  <si>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</si>
  <si>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</si>
  <si>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</si>
  <si>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</si>
  <si>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</si>
  <si>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</si>
  <si>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</si>
  <si>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</si>
  <si>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</si>
  <si>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</si>
  <si>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</si>
  <si>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</si>
  <si>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</si>
  <si>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</si>
  <si>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</si>
  <si>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</si>
  <si>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</si>
  <si>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</si>
  <si>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</si>
  <si>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</si>
  <si>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</si>
  <si>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</si>
  <si>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</si>
  <si>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</si>
  <si>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</si>
  <si>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</si>
  <si>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</si>
  <si>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</si>
  <si>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</si>
  <si>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</si>
  <si>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</si>
  <si>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</si>
  <si>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</si>
  <si>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</si>
  <si>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</si>
  <si>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</si>
  <si>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</si>
  <si>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</si>
  <si>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</si>
  <si>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</si>
  <si>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</si>
  <si>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</si>
  <si>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</si>
  <si>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</si>
  <si>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</si>
  <si>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</si>
  <si>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</si>
  <si>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</si>
  <si>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</si>
  <si>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</si>
  <si>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</si>
  <si>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</si>
  <si>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</si>
  <si>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</si>
  <si>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</si>
  <si>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</si>
  <si>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</si>
  <si>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</si>
  <si>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</si>
  <si>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</si>
  <si>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</si>
  <si>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</si>
  <si>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</si>
  <si>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</si>
  <si>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</si>
  <si>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</si>
  <si>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</si>
  <si>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</si>
  <si>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</si>
  <si>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</si>
  <si>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</si>
  <si>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</si>
  <si>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</si>
  <si>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</si>
  <si>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</si>
  <si>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</si>
  <si>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</si>
  <si>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</si>
  <si>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</si>
  <si>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</si>
  <si>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</si>
  <si>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</si>
  <si>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</si>
  <si>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</si>
  <si>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</si>
  <si>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</si>
  <si>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</si>
  <si>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</si>
  <si>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</si>
  <si>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</si>
  <si>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</si>
  <si>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</si>
  <si>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</si>
  <si>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</si>
  <si>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</si>
  <si>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</si>
  <si>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</si>
  <si>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</si>
  <si>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</si>
  <si>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</si>
  <si>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</si>
  <si>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</si>
  <si>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</si>
  <si>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</si>
  <si>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</si>
  <si>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</si>
  <si>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</si>
  <si>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</si>
  <si>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</si>
  <si>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</si>
  <si>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</si>
  <si>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</si>
  <si>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</si>
  <si>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</si>
  <si>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</si>
  <si>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</si>
  <si>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</si>
  <si>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</si>
  <si>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</si>
  <si>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</si>
  <si>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</si>
  <si>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</si>
  <si>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</si>
  <si>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</si>
  <si>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</si>
  <si>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</si>
  <si>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</si>
  <si>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</si>
  <si>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</si>
  <si>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</si>
  <si>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</si>
  <si>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</si>
  <si>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</si>
  <si>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</si>
  <si>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</si>
  <si>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</si>
  <si>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</si>
  <si>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</si>
  <si>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</si>
  <si>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</si>
  <si>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</si>
  <si>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</si>
  <si>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</si>
  <si>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</si>
  <si>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</si>
  <si>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</si>
  <si>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</si>
  <si>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</si>
  <si>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</si>
  <si>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</si>
  <si>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</si>
  <si>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</si>
  <si>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</si>
  <si>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</si>
  <si>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</si>
  <si>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</si>
  <si>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</si>
  <si>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</si>
  <si>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</si>
  <si>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</si>
  <si>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</si>
  <si>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</si>
  <si>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</si>
  <si>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</si>
  <si>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</si>
  <si>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</si>
  <si>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</si>
  <si>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</si>
  <si>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</si>
  <si>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</si>
  <si>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</si>
  <si>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</si>
  <si>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</si>
  <si>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</si>
  <si>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</si>
  <si>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</si>
  <si>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</si>
  <si>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</si>
  <si>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</si>
  <si>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</si>
  <si>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</si>
  <si>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</si>
  <si>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</si>
  <si>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</si>
  <si>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</si>
  <si>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</si>
  <si>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</si>
  <si>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</si>
  <si>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</si>
  <si>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</si>
  <si>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</si>
  <si>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</si>
  <si>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</si>
  <si>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</si>
  <si>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</si>
  <si>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</si>
  <si>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</si>
  <si>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</si>
  <si>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</si>
  <si>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</si>
  <si>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</si>
  <si>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</si>
  <si>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</si>
  <si>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</si>
  <si>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</si>
  <si>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</si>
  <si>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</si>
  <si>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</si>
  <si>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</si>
  <si>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</si>
  <si>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</si>
  <si>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</si>
  <si>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</si>
  <si>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</si>
  <si>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</si>
  <si>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</si>
  <si>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</si>
  <si>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</si>
  <si>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</si>
  <si>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</si>
  <si>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</si>
  <si>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</si>
  <si>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</si>
  <si>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</si>
  <si>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</si>
  <si>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</si>
  <si>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</si>
  <si>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</si>
  <si>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</si>
  <si>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</si>
  <si>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</si>
  <si>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</si>
  <si>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</si>
  <si>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</si>
  <si>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</si>
  <si>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</si>
  <si>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</si>
  <si>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</si>
  <si>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</si>
  <si>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</si>
  <si>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</si>
  <si>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</si>
  <si>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</si>
  <si>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</si>
  <si>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</si>
  <si>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</si>
  <si>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</si>
  <si>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</si>
  <si>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</si>
  <si>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</si>
  <si>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</si>
  <si>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</si>
  <si>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</si>
  <si>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</si>
  <si>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</si>
  <si>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</si>
  <si>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</si>
  <si>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</si>
  <si>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</si>
  <si>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</si>
  <si>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</si>
  <si>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</si>
  <si>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</si>
  <si>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</si>
  <si>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</si>
  <si>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</si>
  <si>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</si>
  <si>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</si>
  <si>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</si>
  <si>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</si>
  <si>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</si>
  <si>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</si>
  <si>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</si>
  <si>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</si>
  <si>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</si>
  <si>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</si>
  <si>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</si>
  <si>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</si>
  <si>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</si>
  <si>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</si>
  <si>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</si>
  <si>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</si>
  <si>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</si>
  <si>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</si>
  <si>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</si>
  <si>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</si>
  <si>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</si>
  <si>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</si>
  <si>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</si>
  <si>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</si>
  <si>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</si>
  <si>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</si>
  <si>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</si>
  <si>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</si>
  <si>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</si>
  <si>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</si>
  <si>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</si>
  <si>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</si>
  <si>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</si>
  <si>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</si>
  <si>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</si>
  <si>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</si>
  <si>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</si>
  <si>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</si>
  <si>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</si>
  <si>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</si>
  <si>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</si>
  <si>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</si>
  <si>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</si>
  <si>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</si>
  <si>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</si>
  <si>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</si>
  <si>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</si>
  <si>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</si>
  <si>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</si>
  <si>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</si>
  <si>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</si>
  <si>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</si>
  <si>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</si>
  <si>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</si>
  <si>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</si>
  <si>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</si>
  <si>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</si>
  <si>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</si>
  <si>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</si>
  <si>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</si>
  <si>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</si>
  <si>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</si>
  <si>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</si>
  <si>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</si>
  <si>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</si>
  <si>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</si>
  <si>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</si>
  <si>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</si>
  <si>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</si>
  <si>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</si>
  <si>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</si>
  <si>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</si>
  <si>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</si>
  <si>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</si>
  <si>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</si>
  <si>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</si>
  <si>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</si>
  <si>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</si>
  <si>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</si>
  <si>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</si>
  <si>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</si>
  <si>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</si>
  <si>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</si>
  <si>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</si>
  <si>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</si>
  <si>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</si>
  <si>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</si>
  <si>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</si>
  <si>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</si>
  <si>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</si>
  <si>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</si>
  <si>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</si>
  <si>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</si>
  <si>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</si>
  <si>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</si>
  <si>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</si>
  <si>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</si>
  <si>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</si>
  <si>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</si>
  <si>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</si>
  <si>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</si>
  <si>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</si>
  <si>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</si>
  <si>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</si>
  <si>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</si>
  <si>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</si>
  <si>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</si>
  <si>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</si>
  <si>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</si>
  <si>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</si>
  <si>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</si>
  <si>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</si>
  <si>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</si>
  <si>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</si>
  <si>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</si>
  <si>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</si>
  <si>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</si>
  <si>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</si>
  <si>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</si>
  <si>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</si>
  <si>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</si>
  <si>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</si>
  <si>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</si>
  <si>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</si>
  <si>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</si>
  <si>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</si>
  <si>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</si>
  <si>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</si>
  <si>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</si>
  <si>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</si>
  <si>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</si>
  <si>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</si>
  <si>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</si>
  <si>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</si>
  <si>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</si>
  <si>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</si>
  <si>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</si>
  <si>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</si>
  <si>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</si>
  <si>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</si>
  <si>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</si>
  <si>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</si>
  <si>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</si>
  <si>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</si>
  <si>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</si>
  <si>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</si>
  <si>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</si>
  <si>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</si>
  <si>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</si>
  <si>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</si>
  <si>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</si>
  <si>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</si>
  <si>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</si>
  <si>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</si>
  <si>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</si>
  <si>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</si>
  <si>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</si>
  <si>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</si>
  <si>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</si>
  <si>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</si>
  <si>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</si>
  <si>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</si>
  <si>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</si>
  <si>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</si>
  <si>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</si>
  <si>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</si>
  <si>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</si>
  <si>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</si>
  <si>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</si>
  <si>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</si>
  <si>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</si>
  <si>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</si>
  <si>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</si>
  <si>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</si>
  <si>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</si>
  <si>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</si>
  <si>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</si>
  <si>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</si>
  <si>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</si>
  <si>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</si>
  <si>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</si>
  <si>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</si>
  <si>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</si>
  <si>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</si>
  <si>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</si>
  <si>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</si>
  <si>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</si>
  <si>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</si>
  <si>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</si>
  <si>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</si>
  <si>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</si>
  <si>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</si>
  <si>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</si>
  <si>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</si>
  <si>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</si>
  <si>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</si>
  <si>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</si>
  <si>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</si>
  <si>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</si>
  <si>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</si>
  <si>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</si>
  <si>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</si>
  <si>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</si>
  <si>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</si>
  <si>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</si>
  <si>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</si>
  <si>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</si>
  <si>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</si>
  <si>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</si>
  <si>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</si>
  <si>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</si>
  <si>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</si>
  <si>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</si>
  <si>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</si>
  <si>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</si>
  <si>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</si>
  <si>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</si>
  <si>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</si>
  <si>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</si>
  <si>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</si>
  <si>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</si>
  <si>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</si>
  <si>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</si>
  <si>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</si>
  <si>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</si>
  <si>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</si>
  <si>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</si>
  <si>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</si>
  <si>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</si>
  <si>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</si>
  <si>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</si>
  <si>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</si>
  <si>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</si>
  <si>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</si>
  <si>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</si>
  <si>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</si>
  <si>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</si>
  <si>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</si>
  <si>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</si>
  <si>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</si>
  <si>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</si>
  <si>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</si>
  <si>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</si>
  <si>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</si>
  <si>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</si>
  <si>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</si>
  <si>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</si>
  <si>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</si>
  <si>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</si>
  <si>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</si>
  <si>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</si>
  <si>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</si>
  <si>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</si>
  <si>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</si>
  <si>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</si>
  <si>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</si>
  <si>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</si>
  <si>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</si>
  <si>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</si>
  <si>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</si>
  <si>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</si>
  <si>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</si>
  <si>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</si>
  <si>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</si>
  <si>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</si>
  <si>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</si>
  <si>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</si>
  <si>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</si>
  <si>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</si>
  <si>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</si>
  <si>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</si>
  <si>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</si>
  <si>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</si>
  <si>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</si>
  <si>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</si>
  <si>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</si>
  <si>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</si>
  <si>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</si>
  <si>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</si>
  <si>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</si>
  <si>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</si>
  <si>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</si>
  <si>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</si>
  <si>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</si>
  <si>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</si>
  <si>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</si>
  <si>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</si>
  <si>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</si>
  <si>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</si>
  <si>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</si>
  <si>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</si>
  <si>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</si>
  <si>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</si>
  <si>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</si>
  <si>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</si>
  <si>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</si>
  <si>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</si>
  <si>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</si>
  <si>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</si>
  <si>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</si>
  <si>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</si>
  <si>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</si>
  <si>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</si>
  <si>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</si>
  <si>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</si>
  <si>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</si>
  <si>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</si>
  <si>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</si>
  <si>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</si>
  <si>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</si>
  <si>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</si>
  <si>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</si>
  <si>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</si>
  <si>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</si>
  <si>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</si>
  <si>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</si>
  <si>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</si>
  <si>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</si>
  <si>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</si>
  <si>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</si>
  <si>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</si>
  <si>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</si>
  <si>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</si>
  <si>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</si>
  <si>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</si>
  <si>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</si>
  <si>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</si>
  <si>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</si>
  <si>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</si>
  <si>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</si>
  <si>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</si>
  <si>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</si>
  <si>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</si>
  <si>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</si>
  <si>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</si>
  <si>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</si>
  <si>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</si>
  <si>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</si>
  <si>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</si>
  <si>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</si>
  <si>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</si>
  <si>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</si>
  <si>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</si>
  <si>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</si>
  <si>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</si>
  <si>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</si>
  <si>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</si>
  <si>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</si>
  <si>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</si>
  <si>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</si>
  <si>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</si>
  <si>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</si>
  <si>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</si>
  <si>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</si>
  <si>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</si>
  <si>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</si>
  <si>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</si>
  <si>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</si>
  <si>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</si>
  <si>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</si>
  <si>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</si>
  <si>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</si>
  <si>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</si>
  <si>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</si>
  <si>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</si>
  <si>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</si>
  <si>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</si>
  <si>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</si>
  <si>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</si>
  <si>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</si>
  <si>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</si>
  <si>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</si>
  <si>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</si>
  <si>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</si>
  <si>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</si>
  <si>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</si>
  <si>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</si>
  <si>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</si>
  <si>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</si>
  <si>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</si>
  <si>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</si>
  <si>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</si>
  <si>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</si>
  <si>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</si>
  <si>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</si>
  <si>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</si>
  <si>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</si>
  <si>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</si>
  <si>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</si>
  <si>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</si>
  <si>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</si>
  <si>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</si>
  <si>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</si>
  <si>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</si>
  <si>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</si>
  <si>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</si>
  <si>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</si>
  <si>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</si>
  <si>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</si>
  <si>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</si>
  <si>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</si>
  <si>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</si>
  <si>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</si>
  <si>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</si>
  <si>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</si>
  <si>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</si>
  <si>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</si>
  <si>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</si>
  <si>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</si>
  <si>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</si>
  <si>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</si>
  <si>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</si>
  <si>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</si>
  <si>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</si>
  <si>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</si>
  <si>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</si>
  <si>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</si>
  <si>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</si>
  <si>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</si>
  <si>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</si>
  <si>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</si>
  <si>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</si>
  <si>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</si>
  <si>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</si>
  <si>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</si>
  <si>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</si>
  <si>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</si>
  <si>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</si>
  <si>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</si>
  <si>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</si>
  <si>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</si>
  <si>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</si>
  <si>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</si>
  <si>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</si>
  <si>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</si>
  <si>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</si>
  <si>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</si>
  <si>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</si>
  <si>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</si>
  <si>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</si>
  <si>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</si>
  <si>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</si>
  <si>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</si>
  <si>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</si>
  <si>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</si>
  <si>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</si>
  <si>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</si>
  <si>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</si>
  <si>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</si>
  <si>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</si>
  <si>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</si>
  <si>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</si>
  <si>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</si>
  <si>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</si>
  <si>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</si>
  <si>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</si>
  <si>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</si>
  <si>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</si>
  <si>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</si>
  <si>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</si>
  <si>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</si>
  <si>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</si>
  <si>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</si>
  <si>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</si>
  <si>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</si>
  <si>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</si>
  <si>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</si>
  <si>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</si>
  <si>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</si>
  <si>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</si>
  <si>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</si>
  <si>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</si>
  <si>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</si>
  <si>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</si>
  <si>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</si>
  <si>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</si>
  <si>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</si>
  <si>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</si>
  <si>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</si>
  <si>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</si>
  <si>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</si>
  <si>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</si>
  <si>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</si>
  <si>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</si>
  <si>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</si>
  <si>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</si>
  <si>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</si>
  <si>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</si>
  <si>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</si>
  <si>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</si>
  <si>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</si>
  <si>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</si>
  <si>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</si>
  <si>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</si>
  <si>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</si>
  <si>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</si>
  <si>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</si>
  <si>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</si>
  <si>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</si>
  <si>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</si>
  <si>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</si>
  <si>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</si>
  <si>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</si>
  <si>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</si>
  <si>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</si>
  <si>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</si>
  <si>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</si>
  <si>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</si>
  <si>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</si>
  <si>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</si>
  <si>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</si>
  <si>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</si>
  <si>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</si>
  <si>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</si>
  <si>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</si>
  <si>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</si>
  <si>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</si>
  <si>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</si>
  <si>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</si>
  <si>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</si>
  <si>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</si>
  <si>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</si>
  <si>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</si>
  <si>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</si>
  <si>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</si>
  <si>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</si>
  <si>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</si>
  <si>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</si>
  <si>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</si>
  <si>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</si>
  <si>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</si>
  <si>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</si>
  <si>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</si>
  <si>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</si>
  <si>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</si>
  <si>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</si>
  <si>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</si>
  <si>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</si>
  <si>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</si>
  <si>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</si>
  <si>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</si>
  <si>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</si>
  <si>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</si>
  <si>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</si>
  <si>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</si>
  <si>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</si>
  <si>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</si>
  <si>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</si>
  <si>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</si>
  <si>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</si>
  <si>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</si>
  <si>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</si>
  <si>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</si>
  <si>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</si>
  <si>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</si>
  <si>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</si>
  <si>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</si>
  <si>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</si>
  <si>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</si>
  <si>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</si>
  <si>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</si>
  <si>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</si>
  <si>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</si>
  <si>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</si>
  <si>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</si>
  <si>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</si>
  <si>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</si>
  <si>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</si>
  <si>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</si>
  <si>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</si>
  <si>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</si>
  <si>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</si>
  <si>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</si>
  <si>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</si>
  <si>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</si>
  <si>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</si>
  <si>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</si>
  <si>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</si>
  <si>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</si>
  <si>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</si>
  <si>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</si>
  <si>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</si>
  <si>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</si>
  <si>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</si>
  <si>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</si>
  <si>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</si>
  <si>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</si>
  <si>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</si>
  <si>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</si>
  <si>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</si>
  <si>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</si>
  <si>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</si>
  <si>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</si>
  <si>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</si>
  <si>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</si>
  <si>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</si>
  <si>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</si>
  <si>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</si>
  <si>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</si>
  <si>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</si>
  <si>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</si>
  <si>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</si>
  <si>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</si>
  <si>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</si>
  <si>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</si>
  <si>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</si>
  <si>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</si>
  <si>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</si>
  <si>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</si>
  <si>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</si>
  <si>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</si>
  <si>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</si>
  <si>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</si>
  <si>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</si>
  <si>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</si>
  <si>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</si>
  <si>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</si>
  <si>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</si>
  <si>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</si>
  <si>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</si>
  <si>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</si>
  <si>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</si>
  <si>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</si>
  <si>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</si>
  <si>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</si>
  <si>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</si>
  <si>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</si>
  <si>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</si>
  <si>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</si>
  <si>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</si>
  <si>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</si>
  <si>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</si>
  <si>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</si>
  <si>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</si>
  <si>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</si>
  <si>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</si>
  <si>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</si>
  <si>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</si>
  <si>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</si>
  <si>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</si>
  <si>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</si>
  <si>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</si>
  <si>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</si>
  <si>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</si>
  <si>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</si>
  <si>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</si>
  <si>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</si>
  <si>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</si>
  <si>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</si>
  <si>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</si>
  <si>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</si>
  <si>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</si>
  <si>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</si>
  <si>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</si>
  <si>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</si>
  <si>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</si>
  <si>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</si>
  <si>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</si>
  <si>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</si>
  <si>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</si>
  <si>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</si>
  <si>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</si>
  <si>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</si>
  <si>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</si>
  <si>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</si>
  <si>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</si>
  <si>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</si>
  <si>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</si>
  <si>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</si>
  <si>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</si>
  <si>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</si>
  <si>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</si>
  <si>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</si>
  <si>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</si>
  <si>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</si>
  <si>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</si>
  <si>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</si>
  <si>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</si>
  <si>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</si>
  <si>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</si>
  <si>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</si>
  <si>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</si>
  <si>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</si>
  <si>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</si>
  <si>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</si>
  <si>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</si>
  <si>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</si>
  <si>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</si>
  <si>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</si>
  <si>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</si>
  <si>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</si>
  <si>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</si>
  <si>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</si>
  <si>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</si>
  <si>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</si>
  <si>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</si>
  <si>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</si>
  <si>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</si>
  <si>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</si>
  <si>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</si>
  <si>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</si>
  <si>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</si>
  <si>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</si>
  <si>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</si>
  <si>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</si>
  <si>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</si>
  <si>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</si>
  <si>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</si>
  <si>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</si>
  <si>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</si>
  <si>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</si>
  <si>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</si>
  <si>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</si>
  <si>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</si>
  <si>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</si>
  <si>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</si>
  <si>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</si>
  <si>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</si>
  <si>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</si>
  <si>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</si>
  <si>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</si>
  <si>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</si>
  <si>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</si>
  <si>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</si>
  <si>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</si>
  <si>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</si>
  <si>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</si>
  <si>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</si>
  <si>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</si>
  <si>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</si>
  <si>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</si>
  <si>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</si>
  <si>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</si>
  <si>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</si>
  <si>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</si>
  <si>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</si>
  <si>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</si>
  <si>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</si>
  <si>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</si>
  <si>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</si>
  <si>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</si>
  <si>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</si>
  <si>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</si>
  <si>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</si>
  <si>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</si>
  <si>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</si>
  <si>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</si>
  <si>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</si>
  <si>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</si>
  <si>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</si>
  <si>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</si>
  <si>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</si>
  <si>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</si>
  <si>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</si>
  <si>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</si>
  <si>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</si>
  <si>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</si>
  <si>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</si>
  <si>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</si>
  <si>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</si>
  <si>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</si>
  <si>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</si>
  <si>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</si>
  <si>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</si>
  <si>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</si>
  <si>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</si>
  <si>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</si>
  <si>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</si>
  <si>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</si>
  <si>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</si>
  <si>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</si>
  <si>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</si>
  <si>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</si>
  <si>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</si>
  <si>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</si>
  <si>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</si>
  <si>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</si>
  <si>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</si>
  <si>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</si>
  <si>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</si>
  <si>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</si>
  <si>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</si>
  <si>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</si>
  <si>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</si>
  <si>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</si>
  <si>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</si>
  <si>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</si>
  <si>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</si>
  <si>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</si>
  <si>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</si>
  <si>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</si>
  <si>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</si>
  <si>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</si>
  <si>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</si>
  <si>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</si>
  <si>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</si>
  <si>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</si>
  <si>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</si>
  <si>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</si>
  <si>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</si>
  <si>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</si>
  <si>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</si>
  <si>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</si>
  <si>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</si>
  <si>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</si>
  <si>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</si>
  <si>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</si>
  <si>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</si>
  <si>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</si>
  <si>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</si>
  <si>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</si>
  <si>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</si>
  <si>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</si>
  <si>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</si>
  <si>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</si>
  <si>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</si>
  <si>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</si>
  <si>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</si>
  <si>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</si>
  <si>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</si>
  <si>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</si>
  <si>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</si>
  <si>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</si>
  <si>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</si>
  <si>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</si>
  <si>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</si>
  <si>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</si>
  <si>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</si>
  <si>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</si>
  <si>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</si>
  <si>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</si>
  <si>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</si>
  <si>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</si>
  <si>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</si>
  <si>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</si>
  <si>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</si>
  <si>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</si>
  <si>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</si>
  <si>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</si>
  <si>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</si>
  <si>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</si>
  <si>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</si>
  <si>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</si>
  <si>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</si>
  <si>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</si>
  <si>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</si>
  <si>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</si>
  <si>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</si>
  <si>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</si>
  <si>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</si>
  <si>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</si>
  <si>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</si>
  <si>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</si>
  <si>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</si>
  <si>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</si>
  <si>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</si>
  <si>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</si>
  <si>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</si>
  <si>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</si>
  <si>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</si>
  <si>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</si>
  <si>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</si>
  <si>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</si>
  <si>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</si>
  <si>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</si>
  <si>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</si>
  <si>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</si>
  <si>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</si>
  <si>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</si>
  <si>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</si>
  <si>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</si>
  <si>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</si>
  <si>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</si>
  <si>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</si>
  <si>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</si>
  <si>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</si>
  <si>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</si>
  <si>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</si>
  <si>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</si>
  <si>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</si>
  <si>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</si>
  <si>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</si>
  <si>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</si>
  <si>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</si>
  <si>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</si>
  <si>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</si>
  <si>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</si>
  <si>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</si>
  <si>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</si>
  <si>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</si>
  <si>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</si>
  <si>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</si>
  <si>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</si>
  <si>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</si>
  <si>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</si>
  <si>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</si>
  <si>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</si>
  <si>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</si>
  <si>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</si>
  <si>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</si>
  <si>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</si>
  <si>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</si>
  <si>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</si>
  <si>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</si>
  <si>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</si>
  <si>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</si>
  <si>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</si>
  <si>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</si>
  <si>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</si>
  <si>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</si>
  <si>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</si>
  <si>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</si>
  <si>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</si>
  <si>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</si>
  <si>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</si>
  <si>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</si>
  <si>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</si>
  <si>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</si>
  <si>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</si>
  <si>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</si>
  <si>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</si>
  <si>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</si>
  <si>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</si>
  <si>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</si>
  <si>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</si>
  <si>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</si>
  <si>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</si>
  <si>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</si>
  <si>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</si>
  <si>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</si>
  <si>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</si>
  <si>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</si>
  <si>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</si>
  <si>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</si>
  <si>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</si>
  <si>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</si>
  <si>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</si>
  <si>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</si>
  <si>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</si>
  <si>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</si>
  <si>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</si>
  <si>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</si>
  <si>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</si>
  <si>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</si>
  <si>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</si>
  <si>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</si>
  <si>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</si>
  <si>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</si>
  <si>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</si>
  <si>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</si>
  <si>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</si>
  <si>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</si>
  <si>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</si>
  <si>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</si>
  <si>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</si>
  <si>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</si>
  <si>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</si>
  <si>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</si>
  <si>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</si>
  <si>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</si>
  <si>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</si>
  <si>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</si>
  <si>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</si>
  <si>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</si>
  <si>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</si>
  <si>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</si>
  <si>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</si>
  <si>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</si>
  <si>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</si>
  <si>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</si>
  <si>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</si>
  <si>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</si>
  <si>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</si>
  <si>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</si>
  <si>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</si>
  <si>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</si>
  <si>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</si>
  <si>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</si>
  <si>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</si>
  <si>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</si>
  <si>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</si>
  <si>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</si>
  <si>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</si>
  <si>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</si>
  <si>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</si>
  <si>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</si>
  <si>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</si>
  <si>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</si>
  <si>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</si>
  <si>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</si>
  <si>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</si>
  <si>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</si>
  <si>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</si>
  <si>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</si>
  <si>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</si>
  <si>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</si>
  <si>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</si>
  <si>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</si>
  <si>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</si>
  <si>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</si>
  <si>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</si>
  <si>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</si>
  <si>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</si>
  <si>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</si>
  <si>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</si>
  <si>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</si>
  <si>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</si>
  <si>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</si>
  <si>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</si>
  <si>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</si>
  <si>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</si>
  <si>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</si>
  <si>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</si>
  <si>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</si>
  <si>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</si>
  <si>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</si>
  <si>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</si>
  <si>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</si>
  <si>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</si>
  <si>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</si>
  <si>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</si>
  <si>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</si>
  <si>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</si>
  <si>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</si>
  <si>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</si>
  <si>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</si>
  <si>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</si>
  <si>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</si>
  <si>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</si>
  <si>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</si>
  <si>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</si>
  <si>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</si>
  <si>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</si>
  <si>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</si>
  <si>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</si>
  <si>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</si>
  <si>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</si>
  <si>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</si>
  <si>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</si>
  <si>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</si>
  <si>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</si>
  <si>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</si>
  <si>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</si>
  <si>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</si>
  <si>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</si>
  <si>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</si>
  <si>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</si>
  <si>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</si>
  <si>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</si>
  <si>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</si>
  <si>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</si>
  <si>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</si>
  <si>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</si>
  <si>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</si>
  <si>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</si>
  <si>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</si>
  <si>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</si>
  <si>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</si>
  <si>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</si>
  <si>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</si>
  <si>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</si>
  <si>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</si>
  <si>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</si>
  <si>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</si>
  <si>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</si>
  <si>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</si>
  <si>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</si>
  <si>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</si>
  <si>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</si>
  <si>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</si>
  <si>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</si>
  <si>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</si>
  <si>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</si>
  <si>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</si>
  <si>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</si>
  <si>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</si>
  <si>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</si>
  <si>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</si>
  <si>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</si>
  <si>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</si>
  <si>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</si>
  <si>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</si>
  <si>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</si>
  <si>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</si>
  <si>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</si>
  <si>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</si>
  <si>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</si>
  <si>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</si>
  <si>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</si>
  <si>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</si>
  <si>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</si>
  <si>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</si>
  <si>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</si>
  <si>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</si>
  <si>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</si>
  <si>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</si>
  <si>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</si>
  <si>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</si>
  <si>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</si>
  <si>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</si>
  <si>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</si>
  <si>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</si>
  <si>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</si>
  <si>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</si>
  <si>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</si>
  <si>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</si>
  <si>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</si>
  <si>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</si>
  <si>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</si>
  <si>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</si>
  <si>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</si>
  <si>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</si>
  <si>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</si>
  <si>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</si>
  <si>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</si>
  <si>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</si>
  <si>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</si>
  <si>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</si>
  <si>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</si>
  <si>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</si>
  <si>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</si>
  <si>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</si>
  <si>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</si>
  <si>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</si>
  <si>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</si>
  <si>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</si>
  <si>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</si>
  <si>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</si>
  <si>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</si>
  <si>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</si>
  <si>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</si>
  <si>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</si>
  <si>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</si>
  <si>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</si>
  <si>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</si>
  <si>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</si>
  <si>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</si>
  <si>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</si>
  <si>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</si>
  <si>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</si>
  <si>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</si>
  <si>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</si>
  <si>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</si>
  <si>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</si>
  <si>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</si>
  <si>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</si>
  <si>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</si>
  <si>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</si>
  <si>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</si>
  <si>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</si>
  <si>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</si>
  <si>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</si>
  <si>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</si>
  <si>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</si>
  <si>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</si>
  <si>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</si>
  <si>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</si>
  <si>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</si>
  <si>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</si>
  <si>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</si>
  <si>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</si>
  <si>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</si>
  <si>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</si>
  <si>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</si>
  <si>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</si>
  <si>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</si>
  <si>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</si>
  <si>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</si>
  <si>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</si>
  <si>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</si>
  <si>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</si>
  <si>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</si>
  <si>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</si>
  <si>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</si>
  <si>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</si>
  <si>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</si>
  <si>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</si>
  <si>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</si>
  <si>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</si>
  <si>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</si>
  <si>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</si>
  <si>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</si>
  <si>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</si>
  <si>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</si>
  <si>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</si>
  <si>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</si>
  <si>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</si>
  <si>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</si>
  <si>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</si>
  <si>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</si>
  <si>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</si>
  <si>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</si>
  <si>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</si>
  <si>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</si>
  <si>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</si>
  <si>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</si>
  <si>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</si>
  <si>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</si>
  <si>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</si>
  <si>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</si>
  <si>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</si>
  <si>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</si>
  <si>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</si>
  <si>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</si>
  <si>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</si>
  <si>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</si>
  <si>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</si>
  <si>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</si>
  <si>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</si>
  <si>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</si>
  <si>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</si>
  <si>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</si>
  <si>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</si>
  <si>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</si>
  <si>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</si>
  <si>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</si>
  <si>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</si>
  <si>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</si>
  <si>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</si>
  <si>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</si>
  <si>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</si>
  <si>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</si>
  <si>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</si>
  <si>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</si>
  <si>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</si>
  <si>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</si>
  <si>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</si>
  <si>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</si>
  <si>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</si>
  <si>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</si>
  <si>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</si>
  <si>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</si>
  <si>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</si>
  <si>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</si>
  <si>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</si>
  <si>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</si>
  <si>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</si>
  <si>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</si>
  <si>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</si>
  <si>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</si>
  <si>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</si>
  <si>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</si>
  <si>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</si>
  <si>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</si>
  <si>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</si>
  <si>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</si>
  <si>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</si>
  <si>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</si>
  <si>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</si>
  <si>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</si>
  <si>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</si>
  <si>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</si>
  <si>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</si>
  <si>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</si>
  <si>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</si>
  <si>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</si>
  <si>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</si>
  <si>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</si>
  <si>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</si>
  <si>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</si>
  <si>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</si>
  <si>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</si>
  <si>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</si>
  <si>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</si>
  <si>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</si>
  <si>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</si>
  <si>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</si>
  <si>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</si>
  <si>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</si>
  <si>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</si>
  <si>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</si>
  <si>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</si>
  <si>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</si>
  <si>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</si>
  <si>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</si>
  <si>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</si>
  <si>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</si>
  <si>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</si>
  <si>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</si>
  <si>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</si>
  <si>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</si>
  <si>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</si>
  <si>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</si>
  <si>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</si>
  <si>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</si>
  <si>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</si>
  <si>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</si>
  <si>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</si>
  <si>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</si>
  <si>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</si>
  <si>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</si>
  <si>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</si>
  <si>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</si>
  <si>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</si>
  <si>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</si>
  <si>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</si>
  <si>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</si>
  <si>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</si>
  <si>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</si>
  <si>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</si>
  <si>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</si>
  <si>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</si>
  <si>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</si>
  <si>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</si>
  <si>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</si>
  <si>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</si>
  <si>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</si>
  <si>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</si>
  <si>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</si>
  <si>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</si>
  <si>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</si>
  <si>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</si>
  <si>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</si>
  <si>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</si>
  <si>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</si>
  <si>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</si>
  <si>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</si>
  <si>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</si>
  <si>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</si>
  <si>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</si>
  <si>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</si>
  <si>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</si>
  <si>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</si>
  <si>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</si>
  <si>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</si>
  <si>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</si>
  <si>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</si>
  <si>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</si>
  <si>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</si>
  <si>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</si>
  <si>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</si>
  <si>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</si>
  <si>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</si>
  <si>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</si>
  <si>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</si>
  <si>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</si>
  <si>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</si>
  <si>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</si>
  <si>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</si>
  <si>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</si>
  <si>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</si>
  <si>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</si>
  <si>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</si>
  <si>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</si>
  <si>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</si>
  <si>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</si>
  <si>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</si>
  <si>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</si>
  <si>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</si>
  <si>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</si>
  <si>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</si>
  <si>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</si>
  <si>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</si>
  <si>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</si>
  <si>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</si>
  <si>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</si>
  <si>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</si>
  <si>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</si>
  <si>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</si>
  <si>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</si>
  <si>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</si>
  <si>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</si>
  <si>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</si>
  <si>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</si>
  <si>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</si>
  <si>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</si>
  <si>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</si>
  <si>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</si>
  <si>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</si>
  <si>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</si>
  <si>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</si>
  <si>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</si>
  <si>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</si>
  <si>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</si>
  <si>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</si>
  <si>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</si>
  <si>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</si>
  <si>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</si>
  <si>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</si>
  <si>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</si>
  <si>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</si>
  <si>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</si>
  <si>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</si>
  <si>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</si>
  <si>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</si>
  <si>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</si>
  <si>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</si>
  <si>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</si>
  <si>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</si>
  <si>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</si>
  <si>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</si>
  <si>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</si>
  <si>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</si>
  <si>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</si>
  <si>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</si>
  <si>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</si>
  <si>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</si>
  <si>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</si>
  <si>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</si>
  <si>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</si>
  <si>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</si>
  <si>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</si>
  <si>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</si>
  <si>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</si>
  <si>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</si>
  <si>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</si>
  <si>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</si>
  <si>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</si>
  <si>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</si>
  <si>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</si>
  <si>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</si>
  <si>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</si>
  <si>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</si>
  <si>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</si>
  <si>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</si>
  <si>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</si>
  <si>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</si>
  <si>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</si>
  <si>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</si>
  <si>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</si>
  <si>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</si>
  <si>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</si>
  <si>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</si>
  <si>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</si>
  <si>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</si>
  <si>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</si>
  <si>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</si>
  <si>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</si>
  <si>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</si>
  <si>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</si>
  <si>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</si>
  <si>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</si>
  <si>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</si>
  <si>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</si>
  <si>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</si>
  <si>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</si>
  <si>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</si>
  <si>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</si>
  <si>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</si>
  <si>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</si>
  <si>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</si>
  <si>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</si>
  <si>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</si>
  <si>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</si>
  <si>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</si>
  <si>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</si>
  <si>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</si>
  <si>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</si>
  <si>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</si>
  <si>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</si>
  <si>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</si>
  <si>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</si>
  <si>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</si>
  <si>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</si>
  <si>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</si>
  <si>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</si>
  <si>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</si>
  <si>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</si>
  <si>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</si>
  <si>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</si>
  <si>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</si>
  <si>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</si>
  <si>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</si>
  <si>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</si>
  <si>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</si>
  <si>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</si>
  <si>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</si>
  <si>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</si>
  <si>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</si>
  <si>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</si>
  <si>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</si>
  <si>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</si>
  <si>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</si>
  <si>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</si>
  <si>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</si>
  <si>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</si>
  <si>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</si>
  <si>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</si>
  <si>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</si>
  <si>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</si>
  <si>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</si>
  <si>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</si>
  <si>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</si>
  <si>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</si>
  <si>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</si>
  <si>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</si>
  <si>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</si>
  <si>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</si>
  <si>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</si>
  <si>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</si>
  <si>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</si>
  <si>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</si>
  <si>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</si>
  <si>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</si>
  <si>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</si>
  <si>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</si>
  <si>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</si>
  <si>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</si>
  <si>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</si>
  <si>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</si>
  <si>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</si>
  <si>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</si>
  <si>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</si>
  <si>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</si>
  <si>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</si>
  <si>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</si>
  <si>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</si>
  <si>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</si>
  <si>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</si>
  <si>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</si>
  <si>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</si>
  <si>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</si>
  <si>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</si>
  <si>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</si>
  <si>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</si>
  <si>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</si>
  <si>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</si>
  <si>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</si>
  <si>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</si>
  <si>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</si>
  <si>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</si>
  <si>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</si>
  <si>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</si>
  <si>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</si>
  <si>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</si>
  <si>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</si>
  <si>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</si>
  <si>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</si>
  <si>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</si>
  <si>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</si>
  <si>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</si>
  <si>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</si>
  <si>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</si>
  <si>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</si>
  <si>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</si>
  <si>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</si>
  <si>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</si>
  <si>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</si>
  <si>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</si>
  <si>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</si>
  <si>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</si>
  <si>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</si>
  <si>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</si>
  <si>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</si>
  <si>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</si>
  <si>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</si>
  <si>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</si>
  <si>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</si>
  <si>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</si>
  <si>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</si>
  <si>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</si>
  <si>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</si>
  <si>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</si>
  <si>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</si>
  <si>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</si>
  <si>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</si>
  <si>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</si>
  <si>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</si>
  <si>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</si>
  <si>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</si>
  <si>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</si>
  <si>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</si>
  <si>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</si>
  <si>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</si>
  <si>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</si>
  <si>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</si>
  <si>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</si>
  <si>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</si>
  <si>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</si>
  <si>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</si>
  <si>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</si>
  <si>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</si>
  <si>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</si>
  <si>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</si>
  <si>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</si>
  <si>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</si>
  <si>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</si>
  <si>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</si>
  <si>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</si>
  <si>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</si>
  <si>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</si>
  <si>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</si>
  <si>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</si>
  <si>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</si>
  <si>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</si>
  <si>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</si>
  <si>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</si>
  <si>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</si>
  <si>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</si>
  <si>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</si>
  <si>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</si>
  <si>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</si>
  <si>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</si>
  <si>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</si>
  <si>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</si>
  <si>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</si>
  <si>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</si>
  <si>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</si>
  <si>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</si>
  <si>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</si>
  <si>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</si>
  <si>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</si>
  <si>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</si>
  <si>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</si>
  <si>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</si>
  <si>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</si>
  <si>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</si>
  <si>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</si>
  <si>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</si>
  <si>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</si>
  <si>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</si>
  <si>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</si>
  <si>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</si>
  <si>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</si>
  <si>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</si>
  <si>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</si>
  <si>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</si>
  <si>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</si>
  <si>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</si>
  <si>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</si>
  <si>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</si>
  <si>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</si>
  <si>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</si>
  <si>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</si>
  <si>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</si>
  <si>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</si>
  <si>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</si>
  <si>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</si>
  <si>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</si>
  <si>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</si>
  <si>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</si>
  <si>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</si>
  <si>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</si>
  <si>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</si>
  <si>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</si>
  <si>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</si>
  <si>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</si>
  <si>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</si>
  <si>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</si>
  <si>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</si>
  <si>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</si>
  <si>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</si>
  <si>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</si>
  <si>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</si>
  <si>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</si>
  <si>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</si>
  <si>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</si>
  <si>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</si>
  <si>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</si>
  <si>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</si>
  <si>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</si>
  <si>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</si>
  <si>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</si>
  <si>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</si>
  <si>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</si>
  <si>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</si>
  <si>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</si>
  <si>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</si>
  <si>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</si>
  <si>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</si>
  <si>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</si>
  <si>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</si>
  <si>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</si>
  <si>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</si>
  <si>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</si>
  <si>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</si>
  <si>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</si>
  <si>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</si>
  <si>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</si>
  <si>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</si>
  <si>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</si>
  <si>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</si>
  <si>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</si>
  <si>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</si>
  <si>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</si>
  <si>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</si>
  <si>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</si>
  <si>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</si>
  <si>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</si>
  <si>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</si>
  <si>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</si>
  <si>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</si>
  <si>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</si>
  <si>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</si>
  <si>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</si>
  <si>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</si>
  <si>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</si>
  <si>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</si>
  <si>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</si>
  <si>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</si>
  <si>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</si>
  <si>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</si>
  <si>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</si>
  <si>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</si>
  <si>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</si>
  <si>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</si>
  <si>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</si>
  <si>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</si>
  <si>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</si>
  <si>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</si>
  <si>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</si>
  <si>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</si>
  <si>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</si>
  <si>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</si>
  <si>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</si>
  <si>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</si>
  <si>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</si>
  <si>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</si>
  <si>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</si>
  <si>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</si>
  <si>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</si>
  <si>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</si>
  <si>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</si>
  <si>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</si>
  <si>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</si>
  <si>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</si>
  <si>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</si>
  <si>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</si>
  <si>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</si>
  <si>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</si>
  <si>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</si>
  <si>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</si>
  <si>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</si>
  <si>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</si>
  <si>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</si>
  <si>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</si>
  <si>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</si>
  <si>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</si>
  <si>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</si>
  <si>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</si>
  <si>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</si>
  <si>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</si>
  <si>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</si>
  <si>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</si>
  <si>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</si>
  <si>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</si>
  <si>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</si>
  <si>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</si>
  <si>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</si>
  <si>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</si>
  <si>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</si>
  <si>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</si>
  <si>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</si>
  <si>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</si>
  <si>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</si>
  <si>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</si>
  <si>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</si>
  <si>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</si>
  <si>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</si>
  <si>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</si>
  <si>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</si>
  <si>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</si>
  <si>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</si>
  <si>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</si>
  <si>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</si>
  <si>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</si>
  <si>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</si>
  <si>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</si>
  <si>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</si>
  <si>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</si>
  <si>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</si>
  <si>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</si>
  <si>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</si>
  <si>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</si>
  <si>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</si>
  <si>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</si>
  <si>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</si>
  <si>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</si>
  <si>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</si>
  <si>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</si>
  <si>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</si>
  <si>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</si>
  <si>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</si>
  <si>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</si>
  <si>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</si>
  <si>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</si>
  <si>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</si>
  <si>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</si>
  <si>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</si>
  <si>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</si>
  <si>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</si>
  <si>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</si>
  <si>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</si>
  <si>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</si>
  <si>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</si>
  <si>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</si>
  <si>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</si>
  <si>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</si>
  <si>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</si>
  <si>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</si>
  <si>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</si>
  <si>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</si>
  <si>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</si>
  <si>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</si>
  <si>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</si>
  <si>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</si>
  <si>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</si>
  <si>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</si>
  <si>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</si>
  <si>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</si>
  <si>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</si>
  <si>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</si>
  <si>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</si>
  <si>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</si>
  <si>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</si>
  <si>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</si>
  <si>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</si>
  <si>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</si>
  <si>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</si>
  <si>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</si>
  <si>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</si>
  <si>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</si>
  <si>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</si>
  <si>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</si>
  <si>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</si>
  <si>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</si>
  <si>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</si>
  <si>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</si>
  <si>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</si>
  <si>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</si>
  <si>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</si>
  <si>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</si>
  <si>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</si>
  <si>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</si>
  <si>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</si>
  <si>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</si>
  <si>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</si>
  <si>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</si>
  <si>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</si>
  <si>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</si>
  <si>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</si>
  <si>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</si>
  <si>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</si>
  <si>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</si>
  <si>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</si>
  <si>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</si>
  <si>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</si>
  <si>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</si>
  <si>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</si>
  <si>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</si>
  <si>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</si>
  <si>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</si>
  <si>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</si>
  <si>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</si>
  <si>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</si>
  <si>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</si>
  <si>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</si>
  <si>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</si>
  <si>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</si>
  <si>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</si>
  <si>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</si>
  <si>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</si>
  <si>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</si>
  <si>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</si>
  <si>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</si>
  <si>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</si>
  <si>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</si>
  <si>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</si>
  <si>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</si>
  <si>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</si>
  <si>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</si>
  <si>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</si>
  <si>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</si>
  <si>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</si>
  <si>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</si>
  <si>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</si>
  <si>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</si>
  <si>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</si>
  <si>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</si>
  <si>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</si>
  <si>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</si>
  <si>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</si>
  <si>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</si>
  <si>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</si>
  <si>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</si>
  <si>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</si>
  <si>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</si>
  <si>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</si>
  <si>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</si>
  <si>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</si>
  <si>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</si>
  <si>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</si>
  <si>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</si>
  <si>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</si>
  <si>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</si>
  <si>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</si>
  <si>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</si>
  <si>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</si>
  <si>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</si>
  <si>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</si>
  <si>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</si>
  <si>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</si>
  <si>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</si>
  <si>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</si>
  <si>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</si>
  <si>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</si>
  <si>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</si>
  <si>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</si>
  <si>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</si>
  <si>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</si>
  <si>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</si>
  <si>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</si>
  <si>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</si>
  <si>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</si>
  <si>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</si>
  <si>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</si>
  <si>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</si>
  <si>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</si>
  <si>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</si>
  <si>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</si>
  <si>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</si>
  <si>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</si>
  <si>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</si>
  <si>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</si>
  <si>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</si>
  <si>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</si>
  <si>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</si>
  <si>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</si>
  <si>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</si>
  <si>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</si>
  <si>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</si>
  <si>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</si>
  <si>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</si>
  <si>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</si>
  <si>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</si>
  <si>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</si>
  <si>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</si>
  <si>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</si>
  <si>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</si>
  <si>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</si>
  <si>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</si>
  <si>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</si>
  <si>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</si>
  <si>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</si>
  <si>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</si>
  <si>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</si>
  <si>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</si>
  <si>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</si>
  <si>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</si>
  <si>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</si>
  <si>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</si>
  <si>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</si>
  <si>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</si>
  <si>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</si>
  <si>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</si>
  <si>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</si>
  <si>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</si>
  <si>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</si>
  <si>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</si>
  <si>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</si>
  <si>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</si>
  <si>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</si>
  <si>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</si>
  <si>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</si>
  <si>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</si>
  <si>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</si>
  <si>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</si>
  <si>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</si>
  <si>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</si>
  <si>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</si>
  <si>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</si>
  <si>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</si>
  <si>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</si>
  <si>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</si>
  <si>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</si>
  <si>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</si>
  <si>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</si>
  <si>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</si>
  <si>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</si>
  <si>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</si>
  <si>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</si>
  <si>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</si>
  <si>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</si>
  <si>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</si>
  <si>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</si>
  <si>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</si>
  <si>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</si>
  <si>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</si>
  <si>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</si>
  <si>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</si>
  <si>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</si>
  <si>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</si>
  <si>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</si>
  <si>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</si>
  <si>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</si>
  <si>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</si>
  <si>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</si>
  <si>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</si>
  <si>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</si>
  <si>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</si>
  <si>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</si>
  <si>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</si>
  <si>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</si>
  <si>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</si>
  <si>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</si>
  <si>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</si>
  <si>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</si>
  <si>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</si>
  <si>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</si>
  <si>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</si>
  <si>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</si>
  <si>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</si>
  <si>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</si>
  <si>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</si>
  <si>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</si>
  <si>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</si>
  <si>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</si>
  <si>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</si>
  <si>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</si>
  <si>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</si>
  <si>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</si>
  <si>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</si>
  <si>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</si>
  <si>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</si>
  <si>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</si>
  <si>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</si>
  <si>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</si>
  <si>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</si>
  <si>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</si>
  <si>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</si>
  <si>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</si>
  <si>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</si>
  <si>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</si>
  <si>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</si>
  <si>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</si>
  <si>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</si>
  <si>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</si>
  <si>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</si>
  <si>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</si>
  <si>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</si>
  <si>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</si>
  <si>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</si>
  <si>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</si>
  <si>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</si>
  <si>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</si>
  <si>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</si>
  <si>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</si>
  <si>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</si>
  <si>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</si>
  <si>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</si>
  <si>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</si>
  <si>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</si>
  <si>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</si>
  <si>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</si>
  <si>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</si>
  <si>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</si>
  <si>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</si>
  <si>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</si>
  <si>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</si>
  <si>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</si>
  <si>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</si>
  <si>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</si>
  <si>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</si>
  <si>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</si>
  <si>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</si>
  <si>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</si>
  <si>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</si>
  <si>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</si>
  <si>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</si>
  <si>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</si>
  <si>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</si>
  <si>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</si>
  <si>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</si>
  <si>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</si>
  <si>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</si>
  <si>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</si>
  <si>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</si>
  <si>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</si>
  <si>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</si>
  <si>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</si>
  <si>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</si>
  <si>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</si>
  <si>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</si>
  <si>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</si>
  <si>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</si>
  <si>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</si>
  <si>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</si>
  <si>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</si>
  <si>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</si>
  <si>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</si>
  <si>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</si>
  <si>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</si>
  <si>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</si>
  <si>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</si>
  <si>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</si>
  <si>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</si>
  <si>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</si>
  <si>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</si>
  <si>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</si>
  <si>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</si>
  <si>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</si>
  <si>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</si>
  <si>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</si>
  <si>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</si>
  <si>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</si>
  <si>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</si>
  <si>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</si>
  <si>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</si>
  <si>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</si>
  <si>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</si>
  <si>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</si>
  <si>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</si>
  <si>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</si>
  <si>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</si>
  <si>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</si>
  <si>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</si>
  <si>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</si>
  <si>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</si>
  <si>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</si>
  <si>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</si>
  <si>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</si>
  <si>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</si>
  <si>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</si>
  <si>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</si>
  <si>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</si>
  <si>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</si>
  <si>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</si>
  <si>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</si>
  <si>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</si>
  <si>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</si>
  <si>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</si>
  <si>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</si>
  <si>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</si>
  <si>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</si>
  <si>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</si>
  <si>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</si>
  <si>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</si>
  <si>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</si>
  <si>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</si>
  <si>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</si>
  <si>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</si>
  <si>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</si>
  <si>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</si>
  <si>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</si>
  <si>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</si>
  <si>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</si>
  <si>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</si>
  <si>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</si>
  <si>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</si>
  <si>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</si>
  <si>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</si>
  <si>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</si>
  <si>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</si>
  <si>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</si>
  <si>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</si>
  <si>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</si>
  <si>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</si>
  <si>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</si>
  <si>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</si>
  <si>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</si>
  <si>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</si>
  <si>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</si>
  <si>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</si>
  <si>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</si>
  <si>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</si>
  <si>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</si>
  <si>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</si>
  <si>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</si>
  <si>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</si>
  <si>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</si>
  <si>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</si>
  <si>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</si>
  <si>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</si>
  <si>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</si>
  <si>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</si>
  <si>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</si>
  <si>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</si>
  <si>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</si>
  <si>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</si>
  <si>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</si>
  <si>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</si>
  <si>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</si>
  <si>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</si>
  <si>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</si>
  <si>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</si>
  <si>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</si>
  <si>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</si>
  <si>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</si>
  <si>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</si>
  <si>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</si>
  <si>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</si>
  <si>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</si>
  <si>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</si>
  <si>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</si>
  <si>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</si>
  <si>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</si>
  <si>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</si>
  <si>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</si>
  <si>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</si>
  <si>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</si>
  <si>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</si>
  <si>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</si>
  <si>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</si>
  <si>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</si>
  <si>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</si>
  <si>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</si>
  <si>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</si>
  <si>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</si>
  <si>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</si>
  <si>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</si>
  <si>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</si>
  <si>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</si>
  <si>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</si>
  <si>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</si>
  <si>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</si>
  <si>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</si>
  <si>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</si>
  <si>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</si>
  <si>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</si>
  <si>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</si>
  <si>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</si>
  <si>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</si>
  <si>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</si>
  <si>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</si>
  <si>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</si>
  <si>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</si>
  <si>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</si>
  <si>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</si>
  <si>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</si>
  <si>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</si>
  <si>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</si>
  <si>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</si>
  <si>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</si>
  <si>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</si>
  <si>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</si>
  <si>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</si>
  <si>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</si>
  <si>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</si>
  <si>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</si>
  <si>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</si>
  <si>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</si>
  <si>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</si>
  <si>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</si>
  <si>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</si>
  <si>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</si>
  <si>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</si>
  <si>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</si>
  <si>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</si>
  <si>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</si>
  <si>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</si>
  <si>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</si>
  <si>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</si>
  <si>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</si>
  <si>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</si>
  <si>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</si>
  <si>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</si>
  <si>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</si>
  <si>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</si>
  <si>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</si>
  <si>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</si>
  <si>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</si>
  <si>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</si>
  <si>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</si>
  <si>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</si>
  <si>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</si>
  <si>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</si>
  <si>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</si>
  <si>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</si>
  <si>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</si>
  <si>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</si>
  <si>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</si>
  <si>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</si>
  <si>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</si>
  <si>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</si>
  <si>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</si>
  <si>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</si>
  <si>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</si>
  <si>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</si>
  <si>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</si>
  <si>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</si>
  <si>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</si>
  <si>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</si>
  <si>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</si>
  <si>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</si>
  <si>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</si>
  <si>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</si>
  <si>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</si>
  <si>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</si>
  <si>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</si>
  <si>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</si>
  <si>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</si>
  <si>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</si>
  <si>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</si>
  <si>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</si>
  <si>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</si>
  <si>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</si>
  <si>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</si>
  <si>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</si>
  <si>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</si>
  <si>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</si>
  <si>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</si>
  <si>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</si>
  <si>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</si>
  <si>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</si>
  <si>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</si>
  <si>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</si>
  <si>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</si>
  <si>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</si>
  <si>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</si>
  <si>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</si>
  <si>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</si>
  <si>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</si>
  <si>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</si>
  <si>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</si>
  <si>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</si>
  <si>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</si>
  <si>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</si>
  <si>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</si>
  <si>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</si>
  <si>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</si>
  <si>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</si>
  <si>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</si>
  <si>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</si>
  <si>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</si>
  <si>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</si>
  <si>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</si>
  <si>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</si>
  <si>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</si>
  <si>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</si>
  <si>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</si>
  <si>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</si>
  <si>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</si>
  <si>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</si>
  <si>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</si>
  <si>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</si>
  <si>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</si>
  <si>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</si>
  <si>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</si>
  <si>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</si>
  <si>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</si>
  <si>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</si>
  <si>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</si>
  <si>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</si>
  <si>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</si>
  <si>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</si>
  <si>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</si>
  <si>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</si>
  <si>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</si>
  <si>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</si>
  <si>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</si>
  <si>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</si>
  <si>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</si>
  <si>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</si>
  <si>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</si>
  <si>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</si>
  <si>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</si>
  <si>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</si>
  <si>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</si>
  <si>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</si>
  <si>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</si>
  <si>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</si>
  <si>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</si>
  <si>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</si>
  <si>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</si>
  <si>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</si>
  <si>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</si>
  <si>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</si>
  <si>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</si>
  <si>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</si>
  <si>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</si>
  <si>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</si>
  <si>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</si>
  <si>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</si>
  <si>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</si>
  <si>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</si>
  <si>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</si>
  <si>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</si>
  <si>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</si>
  <si>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</si>
  <si>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</si>
  <si>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</si>
  <si>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</si>
  <si>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</si>
  <si>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</si>
  <si>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</si>
  <si>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</si>
  <si>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</si>
  <si>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</si>
  <si>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</si>
  <si>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</si>
  <si>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</si>
  <si>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</si>
  <si>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</si>
  <si>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</si>
  <si>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</si>
  <si>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</si>
  <si>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</si>
  <si>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</si>
  <si>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</si>
  <si>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</si>
  <si>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</si>
  <si>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</si>
  <si>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</si>
  <si>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</si>
  <si>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</si>
  <si>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</si>
  <si>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</si>
  <si>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</si>
  <si>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</si>
  <si>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</si>
  <si>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</si>
  <si>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</si>
  <si>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</si>
  <si>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</si>
  <si>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</si>
  <si>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</si>
  <si>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</si>
  <si>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</si>
  <si>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</si>
  <si>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</si>
  <si>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</si>
  <si>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</si>
  <si>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</si>
  <si>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</si>
  <si>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</si>
  <si>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</si>
  <si>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</si>
  <si>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</si>
  <si>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</si>
  <si>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</si>
  <si>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</si>
  <si>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</si>
  <si>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</si>
  <si>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</si>
  <si>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</si>
  <si>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</si>
  <si>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</si>
  <si>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</si>
  <si>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</si>
  <si>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</si>
  <si>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</si>
  <si>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</si>
  <si>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</si>
  <si>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</si>
  <si>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</si>
  <si>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</si>
  <si>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</si>
  <si>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</si>
  <si>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</si>
  <si>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</si>
  <si>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</si>
  <si>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</si>
  <si>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</si>
  <si>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</si>
  <si>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</si>
  <si>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</si>
  <si>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</si>
  <si>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</si>
  <si>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</si>
  <si>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</si>
  <si>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</si>
  <si>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</si>
  <si>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</si>
  <si>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</si>
  <si>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</si>
  <si>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</si>
  <si>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</si>
  <si>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</si>
  <si>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</si>
  <si>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</si>
  <si>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</si>
  <si>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</si>
  <si>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</si>
  <si>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</si>
  <si>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</si>
  <si>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</si>
  <si>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</si>
  <si>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</si>
  <si>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</si>
  <si>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</si>
  <si>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</si>
  <si>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</si>
  <si>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</si>
  <si>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</si>
  <si>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</si>
  <si>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</si>
  <si>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</si>
  <si>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</si>
  <si>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</si>
  <si>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</si>
  <si>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</si>
  <si>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</si>
  <si>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</si>
  <si>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</si>
  <si>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</si>
  <si>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</si>
  <si>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</si>
  <si>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</si>
  <si>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</si>
  <si>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</si>
  <si>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</si>
  <si>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</si>
  <si>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</si>
  <si>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</si>
  <si>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</si>
  <si>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</si>
  <si>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</si>
  <si>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</si>
  <si>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</si>
  <si>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</si>
  <si>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</si>
  <si>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</si>
  <si>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</si>
  <si>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</si>
  <si>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</si>
  <si>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</si>
  <si>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</si>
  <si>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</si>
  <si>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</si>
  <si>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</si>
  <si>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</si>
  <si>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</si>
  <si>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</si>
  <si>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</si>
  <si>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</si>
  <si>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</si>
  <si>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</si>
  <si>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</si>
  <si>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</si>
  <si>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</si>
  <si>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</si>
  <si>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</si>
  <si>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</si>
  <si>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</si>
  <si>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</si>
  <si>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</si>
  <si>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</si>
  <si>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</si>
  <si>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</si>
  <si>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</si>
  <si>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</si>
  <si>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</si>
  <si>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</si>
  <si>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</si>
  <si>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</si>
  <si>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</si>
  <si>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</si>
  <si>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</si>
  <si>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</si>
  <si>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</si>
  <si>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</si>
  <si>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</si>
  <si>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</si>
  <si>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</si>
  <si>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</si>
  <si>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</si>
  <si>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</si>
  <si>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</si>
  <si>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</si>
  <si>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</si>
  <si>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</si>
  <si>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</si>
  <si>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</si>
  <si>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</si>
  <si>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</si>
  <si>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</si>
  <si>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</si>
  <si>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</si>
  <si>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</si>
  <si>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</si>
  <si>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</si>
  <si>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</si>
  <si>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</si>
  <si>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</si>
  <si>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</si>
  <si>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</si>
  <si>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</si>
  <si>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</si>
  <si>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</si>
  <si>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</si>
  <si>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</si>
  <si>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</si>
  <si>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</si>
  <si>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</si>
  <si>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</si>
  <si>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</si>
  <si>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</si>
  <si>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</si>
  <si>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</si>
  <si>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</si>
  <si>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</si>
  <si>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</si>
  <si>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</si>
  <si>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</si>
  <si>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</si>
  <si>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</si>
  <si>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</si>
  <si>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</si>
  <si>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</si>
  <si>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</si>
  <si>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</si>
  <si>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</si>
  <si>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</si>
  <si>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</si>
  <si>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</si>
  <si>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</si>
  <si>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</si>
  <si>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</si>
  <si>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</si>
  <si>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</si>
  <si>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</si>
  <si>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</si>
  <si>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</si>
  <si>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</si>
  <si>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</si>
  <si>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</si>
  <si>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</si>
  <si>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</si>
  <si>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</si>
  <si>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</si>
  <si>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</si>
  <si>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</si>
  <si>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</si>
  <si>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</si>
  <si>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</si>
  <si>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</si>
  <si>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</si>
  <si>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</si>
  <si>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</si>
  <si>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</si>
  <si>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</si>
  <si>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</si>
  <si>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</si>
  <si>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</si>
  <si>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</si>
  <si>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</si>
  <si>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</si>
  <si>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</si>
  <si>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</si>
  <si>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</si>
  <si>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</si>
  <si>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</si>
  <si>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</si>
  <si>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</si>
  <si>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</si>
  <si>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</si>
  <si>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</si>
  <si>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</si>
  <si>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</si>
  <si>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</si>
  <si>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</si>
  <si>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</si>
  <si>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</si>
  <si>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</si>
  <si>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</si>
  <si>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</si>
  <si>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</si>
  <si>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</si>
  <si>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</si>
  <si>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</si>
  <si>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</si>
  <si>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</si>
  <si>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</si>
  <si>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</si>
  <si>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</si>
  <si>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</si>
  <si>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</si>
  <si>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</si>
  <si>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</si>
  <si>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</si>
  <si>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</si>
  <si>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</si>
  <si>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</si>
  <si>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</si>
  <si>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</si>
  <si>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</si>
  <si>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</si>
  <si>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</si>
  <si>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</si>
  <si>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</si>
  <si>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</si>
  <si>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</si>
  <si>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</si>
  <si>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</si>
  <si>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</si>
  <si>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</si>
  <si>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</si>
  <si>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</si>
  <si>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</si>
  <si>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</si>
  <si>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</si>
  <si>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</si>
  <si>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</si>
  <si>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</si>
  <si>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</si>
  <si>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</si>
  <si>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</si>
  <si>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</si>
  <si>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</si>
  <si>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</si>
  <si>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</si>
  <si>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</si>
  <si>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</si>
  <si>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</si>
  <si>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</si>
  <si>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</si>
  <si>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</si>
  <si>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</si>
  <si>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</si>
  <si>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</si>
  <si>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</si>
  <si>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</si>
  <si>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</si>
  <si>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</si>
  <si>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</si>
  <si>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</si>
  <si>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</si>
  <si>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</si>
  <si>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</si>
  <si>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</si>
  <si>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</si>
  <si>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</si>
  <si>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</si>
  <si>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</si>
  <si>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</si>
  <si>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</si>
  <si>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</si>
  <si>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</si>
  <si>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</si>
  <si>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</si>
  <si>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</si>
  <si>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</si>
  <si>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</si>
  <si>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</si>
  <si>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</si>
  <si>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</si>
  <si>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</si>
  <si>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</si>
  <si>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</si>
  <si>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</si>
  <si>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</si>
  <si>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</si>
  <si>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</si>
  <si>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</si>
  <si>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</si>
  <si>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</si>
  <si>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</si>
  <si>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</si>
  <si>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</si>
  <si>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</si>
  <si>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</si>
  <si>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</si>
  <si>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</si>
  <si>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</si>
  <si>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</si>
  <si>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</si>
  <si>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</si>
  <si>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</si>
  <si>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</si>
  <si>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</si>
  <si>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</si>
  <si>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</si>
  <si>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</si>
  <si>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</si>
  <si>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</si>
  <si>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</si>
  <si>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</si>
  <si>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</si>
  <si>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</si>
  <si>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</si>
  <si>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</si>
  <si>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</si>
  <si>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</si>
  <si>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</si>
  <si>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</si>
  <si>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</si>
  <si>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</si>
  <si>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</si>
  <si>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</si>
  <si>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</si>
  <si>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</si>
  <si>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</si>
  <si>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</si>
  <si>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</si>
  <si>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</si>
  <si>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</si>
  <si>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</si>
  <si>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</si>
  <si>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</si>
  <si>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</si>
  <si>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</si>
  <si>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</si>
  <si>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</si>
  <si>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</si>
  <si>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</si>
  <si>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</si>
  <si>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</si>
  <si>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</si>
  <si>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</si>
  <si>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</si>
  <si>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</si>
  <si>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</si>
  <si>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</si>
  <si>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</si>
  <si>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</si>
  <si>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</si>
  <si>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</si>
  <si>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</si>
  <si>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</si>
  <si>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</si>
  <si>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</si>
  <si>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</si>
  <si>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</si>
  <si>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</si>
  <si>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</si>
  <si>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</si>
  <si>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</si>
  <si>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</si>
  <si>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</si>
  <si>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</si>
  <si>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</si>
  <si>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</si>
  <si>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</si>
  <si>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</si>
  <si>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</si>
  <si>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</si>
  <si>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</si>
  <si>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</si>
  <si>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</si>
  <si>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</si>
  <si>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</si>
  <si>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</si>
  <si>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</si>
  <si>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</si>
  <si>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</si>
  <si>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</si>
  <si>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</si>
  <si>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</si>
  <si>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</si>
  <si>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</si>
  <si>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</si>
  <si>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</si>
  <si>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</si>
  <si>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</si>
  <si>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</si>
  <si>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</si>
  <si>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</si>
  <si>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</si>
  <si>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</si>
  <si>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</si>
  <si>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</si>
  <si>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</si>
  <si>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</si>
  <si>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</si>
  <si>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</si>
  <si>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</si>
  <si>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</si>
  <si>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</si>
  <si>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</si>
  <si>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</si>
  <si>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</si>
  <si>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</si>
  <si>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</si>
  <si>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</si>
  <si>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</si>
  <si>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</si>
  <si>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</si>
  <si>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</si>
  <si>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</si>
  <si>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</si>
  <si>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</si>
  <si>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</si>
  <si>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</si>
  <si>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</si>
  <si>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</si>
  <si>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</si>
  <si>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</si>
  <si>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</si>
  <si>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</si>
  <si>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</si>
  <si>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</si>
  <si>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</si>
  <si>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</si>
  <si>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</si>
  <si>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</si>
  <si>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</si>
  <si>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</si>
  <si>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</si>
  <si>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</si>
  <si>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</si>
  <si>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</si>
  <si>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</si>
  <si>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</si>
  <si>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</si>
  <si>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</si>
  <si>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</si>
  <si>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</si>
  <si>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</si>
  <si>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</si>
  <si>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</si>
  <si>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</si>
  <si>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</si>
  <si>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</si>
  <si>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</si>
  <si>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</si>
  <si>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</si>
  <si>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</si>
  <si>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</si>
  <si>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</si>
  <si>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</si>
  <si>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</si>
  <si>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</si>
  <si>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</si>
  <si>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</si>
  <si>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</si>
  <si>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</si>
  <si>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</si>
  <si>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</si>
  <si>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</si>
  <si>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</si>
  <si>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</si>
  <si>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</si>
  <si>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</si>
  <si>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</si>
  <si>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</si>
  <si>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</si>
  <si>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</si>
  <si>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</si>
  <si>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</si>
  <si>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</si>
  <si>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</si>
  <si>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</si>
  <si>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</si>
  <si>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</si>
  <si>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</si>
  <si>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</si>
  <si>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</si>
  <si>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</si>
  <si>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</si>
  <si>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</si>
  <si>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</si>
  <si>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</si>
  <si>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</si>
  <si>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</si>
  <si>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</si>
  <si>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</si>
  <si>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</si>
  <si>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</si>
  <si>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</si>
  <si>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</si>
  <si>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</si>
  <si>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</si>
  <si>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</si>
  <si>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</si>
  <si>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</si>
  <si>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</si>
  <si>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</si>
  <si>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</si>
  <si>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</si>
  <si>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</si>
  <si>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</si>
  <si>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</si>
  <si>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</si>
  <si>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</si>
  <si>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</si>
  <si>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</si>
  <si>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</si>
  <si>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</si>
  <si>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</si>
  <si>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</si>
  <si>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</si>
  <si>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</si>
  <si>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</si>
  <si>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</si>
  <si>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</si>
  <si>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</si>
  <si>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</si>
  <si>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</si>
  <si>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</si>
  <si>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</si>
  <si>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</si>
  <si>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</si>
  <si>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</si>
  <si>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</si>
  <si>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</si>
  <si>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</si>
  <si>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</si>
  <si>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</si>
  <si>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</si>
  <si>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</si>
  <si>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</si>
  <si>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</si>
  <si>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</si>
  <si>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</si>
  <si>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</si>
  <si>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</si>
  <si>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</si>
  <si>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</si>
  <si>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</si>
  <si>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</si>
  <si>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</si>
  <si>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</si>
  <si>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</si>
  <si>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</si>
  <si>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</si>
  <si>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</si>
  <si>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</si>
  <si>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</si>
  <si>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</si>
  <si>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</si>
  <si>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</si>
  <si>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</si>
  <si>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</si>
  <si>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</si>
  <si>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</si>
  <si>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</si>
  <si>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</si>
  <si>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</si>
  <si>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</si>
  <si>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</si>
  <si>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</si>
  <si>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</si>
  <si>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</si>
  <si>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</si>
  <si>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</si>
  <si>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</si>
  <si>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</si>
  <si>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</si>
  <si>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</si>
  <si>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</si>
  <si>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</si>
  <si>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</si>
  <si>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</si>
  <si>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</si>
  <si>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</si>
  <si>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</si>
  <si>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</si>
  <si>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</si>
  <si>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</si>
  <si>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</si>
  <si>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</si>
  <si>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</si>
  <si>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</si>
  <si>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</si>
  <si>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</si>
  <si>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</si>
  <si>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</si>
  <si>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</si>
  <si>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</si>
  <si>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</si>
  <si>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</si>
  <si>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</si>
  <si>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</si>
  <si>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</si>
  <si>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</si>
  <si>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</si>
  <si>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</si>
  <si>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</si>
  <si>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</si>
  <si>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</si>
  <si>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</si>
  <si>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</si>
  <si>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</si>
  <si>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</si>
  <si>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</si>
  <si>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</si>
  <si>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</si>
  <si>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</si>
  <si>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</si>
  <si>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</si>
  <si>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</si>
  <si>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</si>
  <si>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</si>
  <si>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</si>
  <si>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</si>
  <si>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</si>
  <si>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</si>
  <si>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</si>
  <si>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</si>
  <si>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</si>
  <si>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</si>
  <si>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</si>
  <si>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</si>
  <si>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</si>
  <si>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</si>
  <si>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</si>
  <si>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</si>
  <si>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</si>
  <si>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</si>
  <si>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</si>
  <si>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</si>
  <si>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</si>
  <si>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</si>
  <si>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</si>
  <si>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</si>
  <si>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</si>
  <si>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</si>
  <si>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</si>
  <si>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</si>
  <si>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</si>
  <si>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</si>
  <si>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</si>
  <si>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</si>
  <si>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</si>
  <si>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</si>
  <si>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</si>
  <si>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</si>
  <si>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</si>
  <si>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</si>
  <si>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</si>
  <si>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</si>
  <si>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</si>
  <si>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</si>
  <si>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</si>
  <si>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</si>
  <si>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</si>
  <si>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</si>
  <si>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</si>
  <si>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</si>
  <si>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</si>
  <si>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</si>
  <si>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</si>
  <si>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</si>
  <si>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</si>
  <si>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</si>
  <si>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</si>
  <si>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</si>
  <si>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</si>
  <si>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</si>
  <si>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</si>
  <si>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</si>
  <si>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</si>
  <si>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</si>
  <si>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</si>
  <si>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</si>
  <si>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</si>
  <si>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</si>
  <si>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</si>
  <si>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</si>
  <si>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</si>
  <si>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</si>
  <si>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</si>
  <si>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</si>
  <si>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</si>
  <si>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</si>
  <si>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</si>
  <si>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</si>
  <si>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</si>
  <si>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</si>
  <si>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</si>
  <si>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</si>
  <si>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</si>
  <si>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</si>
  <si>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</si>
  <si>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</si>
  <si>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</si>
  <si>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</si>
  <si>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</si>
  <si>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</si>
  <si>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</si>
  <si>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</si>
  <si>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</si>
  <si>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</si>
  <si>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</si>
  <si>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</si>
  <si>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</si>
  <si>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</si>
  <si>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</si>
  <si>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</si>
  <si>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</si>
  <si>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</si>
  <si>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</si>
  <si>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</si>
  <si>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</si>
  <si>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</si>
  <si>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</si>
  <si>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</si>
  <si>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</si>
  <si>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</si>
  <si>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</si>
  <si>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</si>
  <si>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</si>
  <si>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</si>
  <si>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</si>
  <si>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</si>
  <si>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</si>
  <si>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</si>
  <si>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</si>
  <si>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</si>
  <si>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</si>
  <si>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</si>
  <si>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</si>
  <si>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</si>
  <si>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</si>
  <si>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</si>
  <si>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</si>
  <si>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</si>
  <si>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</si>
  <si>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</si>
  <si>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</si>
  <si>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</si>
  <si>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</si>
  <si>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</si>
  <si>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</si>
  <si>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</si>
  <si>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</si>
  <si>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</si>
  <si>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</si>
  <si>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</si>
  <si>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</si>
  <si>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</si>
  <si>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</si>
  <si>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</si>
  <si>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</si>
  <si>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</si>
  <si>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</si>
  <si>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</si>
  <si>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</si>
  <si>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</si>
  <si>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</si>
  <si>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</si>
  <si>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</si>
  <si>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</si>
  <si>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</si>
  <si>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</si>
  <si>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</si>
  <si>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</si>
  <si>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</si>
  <si>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</si>
  <si>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</si>
  <si>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</si>
  <si>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</si>
  <si>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</si>
  <si>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</si>
  <si>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</si>
  <si>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</si>
  <si>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</si>
  <si>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</si>
  <si>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</si>
  <si>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</si>
  <si>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</si>
  <si>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</si>
  <si>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</si>
  <si>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</si>
  <si>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</si>
  <si>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</si>
  <si>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</si>
  <si>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</si>
  <si>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</si>
  <si>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</si>
  <si>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</si>
  <si>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</si>
  <si>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</si>
  <si>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</si>
  <si>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</si>
  <si>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</si>
  <si>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</si>
  <si>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</si>
  <si>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</si>
  <si>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</si>
  <si>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</si>
  <si>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</si>
  <si>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</si>
  <si>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</si>
  <si>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</si>
  <si>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</si>
  <si>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</si>
  <si>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</si>
  <si>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</si>
  <si>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</si>
  <si>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</si>
  <si>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</si>
  <si>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</si>
  <si>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</si>
  <si>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</si>
  <si>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</si>
  <si>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</si>
  <si>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</si>
  <si>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</si>
  <si>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</si>
  <si>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</si>
  <si>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</si>
  <si>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</si>
  <si>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</si>
  <si>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</si>
  <si>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</si>
  <si>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</si>
  <si>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</si>
  <si>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</si>
  <si>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</si>
  <si>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</si>
  <si>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</si>
  <si>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</si>
  <si>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</si>
  <si>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</si>
  <si>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</si>
  <si>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</si>
  <si>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</si>
  <si>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</si>
  <si>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</si>
  <si>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</si>
  <si>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</si>
  <si>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</si>
  <si>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</si>
  <si>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</si>
  <si>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</si>
  <si>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</si>
  <si>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</si>
  <si>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</si>
  <si>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</si>
  <si>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</si>
  <si>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</si>
  <si>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</si>
  <si>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</si>
  <si>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</si>
  <si>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</si>
  <si>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</si>
  <si>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</si>
  <si>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</si>
  <si>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</si>
  <si>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</si>
  <si>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</si>
  <si>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</si>
  <si>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</si>
  <si>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</si>
  <si>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</si>
  <si>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</si>
  <si>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</si>
  <si>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</si>
  <si>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</si>
  <si>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</si>
  <si>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</si>
  <si>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</si>
  <si>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</si>
  <si>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</si>
  <si>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</si>
  <si>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</si>
  <si>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</si>
  <si>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</si>
  <si>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</si>
  <si>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</si>
  <si>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</si>
  <si>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</si>
  <si>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</si>
  <si>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</si>
  <si>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</si>
  <si>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</si>
  <si>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</si>
  <si>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</si>
  <si>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</si>
  <si>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</si>
  <si>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</si>
  <si>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</si>
  <si>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</si>
  <si>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</si>
  <si>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</si>
  <si>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</si>
  <si>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</si>
  <si>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</si>
  <si>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</si>
  <si>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</si>
  <si>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</si>
  <si>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</si>
  <si>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</si>
  <si>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</si>
  <si>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</si>
  <si>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</si>
  <si>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</si>
  <si>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</si>
  <si>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</si>
  <si>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</si>
  <si>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</si>
  <si>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</si>
  <si>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</si>
  <si>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</si>
  <si>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</si>
  <si>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</si>
  <si>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</si>
  <si>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</si>
  <si>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</si>
  <si>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</si>
  <si>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</si>
  <si>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</si>
  <si>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</si>
  <si>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</si>
  <si>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</si>
  <si>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</si>
  <si>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</si>
  <si>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</si>
  <si>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</si>
  <si>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</si>
  <si>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</si>
  <si>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</si>
  <si>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</si>
  <si>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</si>
  <si>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</si>
  <si>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</si>
  <si>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</si>
  <si>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</si>
  <si>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</si>
  <si>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</si>
  <si>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</si>
  <si>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</si>
  <si>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</si>
  <si>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</si>
  <si>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</si>
  <si>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</si>
  <si>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</si>
  <si>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</si>
  <si>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</si>
  <si>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</si>
  <si>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</si>
  <si>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</si>
  <si>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</si>
  <si>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</si>
  <si>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</si>
  <si>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</si>
  <si>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</si>
  <si>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</si>
  <si>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</si>
  <si>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</si>
  <si>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</si>
  <si>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</si>
  <si>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</si>
  <si>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</si>
  <si>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</si>
  <si>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</si>
  <si>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</si>
  <si>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</si>
  <si>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</si>
  <si>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</si>
  <si>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</si>
  <si>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</si>
  <si>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</si>
  <si>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</si>
  <si>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</si>
  <si>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</si>
  <si>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</si>
  <si>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</si>
  <si>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</si>
  <si>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</si>
  <si>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</si>
  <si>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</si>
  <si>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</si>
  <si>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</si>
  <si>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</si>
  <si>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</si>
  <si>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</si>
  <si>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</si>
  <si>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</si>
  <si>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</si>
  <si>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</si>
  <si>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</si>
  <si>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</si>
  <si>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</si>
  <si>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</si>
  <si>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</si>
  <si>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</si>
  <si>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</si>
  <si>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</si>
  <si>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</si>
  <si>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</si>
  <si>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</si>
  <si>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</si>
  <si>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</si>
  <si>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</si>
  <si>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</si>
  <si>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</si>
  <si>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</si>
  <si>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</si>
  <si>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</si>
  <si>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</si>
  <si>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</si>
  <si>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</si>
  <si>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</si>
  <si>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</si>
  <si>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</si>
  <si>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</si>
  <si>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</si>
  <si>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</si>
  <si>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</si>
  <si>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</si>
  <si>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</si>
  <si>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</si>
  <si>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</si>
  <si>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</si>
  <si>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</si>
  <si>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</si>
  <si>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</si>
  <si>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</si>
  <si>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</si>
  <si>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</si>
  <si>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</si>
  <si>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</si>
  <si>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</si>
  <si>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</si>
  <si>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</si>
  <si>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</si>
  <si>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</si>
  <si>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</si>
  <si>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</si>
  <si>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</si>
  <si>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</si>
  <si>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</si>
  <si>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</si>
  <si>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</si>
  <si>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</si>
  <si>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</si>
  <si>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</si>
  <si>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</si>
  <si>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</si>
  <si>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</si>
  <si>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</si>
  <si>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</si>
  <si>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</si>
  <si>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</si>
  <si>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</si>
  <si>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</si>
  <si>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</si>
  <si>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</si>
  <si>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</si>
  <si>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</si>
  <si>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</si>
  <si>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</si>
  <si>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</si>
  <si>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</si>
  <si>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</si>
  <si>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</si>
  <si>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</si>
  <si>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</si>
  <si>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</si>
  <si>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</si>
  <si>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</si>
  <si>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</si>
  <si>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</si>
  <si>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</si>
  <si>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</si>
  <si>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</si>
  <si>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</si>
  <si>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</si>
  <si>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</si>
  <si>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</si>
  <si>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</si>
  <si>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</si>
  <si>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</si>
  <si>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</si>
  <si>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</si>
  <si>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</si>
  <si>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</si>
  <si>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</si>
  <si>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</si>
  <si>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</si>
  <si>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</si>
  <si>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</si>
  <si>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</si>
  <si>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</si>
  <si>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</si>
  <si>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</si>
  <si>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</si>
  <si>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</si>
  <si>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</si>
  <si>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</si>
  <si>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</si>
  <si>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</si>
  <si>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</si>
  <si>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</si>
  <si>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</si>
  <si>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</si>
  <si>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</si>
  <si>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</si>
  <si>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</si>
  <si>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</si>
  <si>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</si>
  <si>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</si>
  <si>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</si>
  <si>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</si>
  <si>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</si>
  <si>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</si>
  <si>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</si>
  <si>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</si>
  <si>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</si>
  <si>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</si>
  <si>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</si>
  <si>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</si>
  <si>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</si>
  <si>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</si>
  <si>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</si>
  <si>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</si>
  <si>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</si>
  <si>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</si>
  <si>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</si>
  <si>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</si>
  <si>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</si>
  <si>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</si>
  <si>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</si>
  <si>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</si>
  <si>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</si>
  <si>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</si>
  <si>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</si>
  <si>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</si>
  <si>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</si>
  <si>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</si>
  <si>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</si>
  <si>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</si>
  <si>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</si>
  <si>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</si>
  <si>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</si>
  <si>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</si>
  <si>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</si>
  <si>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</si>
  <si>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</si>
  <si>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</si>
  <si>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</si>
  <si>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</si>
  <si>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</si>
  <si>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</si>
  <si>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</si>
  <si>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</si>
  <si>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</si>
  <si>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</si>
  <si>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</si>
  <si>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</si>
  <si>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</si>
  <si>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</si>
  <si>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</si>
  <si>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</si>
  <si>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</si>
  <si>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</si>
  <si>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</si>
  <si>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</si>
  <si>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</si>
  <si>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</si>
  <si>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</si>
  <si>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</si>
  <si>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</si>
  <si>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</si>
  <si>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</si>
  <si>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</si>
  <si>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</si>
  <si>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</si>
  <si>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</si>
  <si>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</si>
  <si>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</si>
  <si>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</si>
  <si>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</si>
  <si>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</si>
  <si>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</si>
  <si>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</si>
  <si>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</si>
  <si>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</si>
  <si>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</si>
  <si>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</si>
  <si>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</si>
  <si>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</si>
  <si>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</si>
  <si>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</si>
  <si>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</si>
  <si>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</si>
  <si>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</si>
  <si>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</si>
  <si>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</si>
  <si>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</si>
  <si>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</si>
  <si>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</si>
  <si>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</si>
  <si>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</si>
  <si>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</si>
  <si>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</si>
  <si>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</si>
  <si>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</si>
  <si>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</si>
  <si>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</si>
  <si>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</si>
  <si>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</si>
  <si>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</si>
  <si>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</si>
  <si>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</si>
  <si>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</si>
  <si>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</si>
  <si>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</si>
  <si>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</si>
  <si>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</si>
  <si>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</si>
  <si>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</si>
  <si>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</si>
  <si>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</si>
  <si>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</si>
  <si>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</si>
  <si>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</si>
  <si>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</si>
  <si>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</si>
  <si>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</si>
  <si>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</si>
  <si>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</si>
  <si>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</si>
  <si>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</si>
  <si>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</si>
  <si>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</si>
  <si>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</si>
  <si>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</si>
  <si>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</si>
  <si>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</si>
  <si>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</si>
  <si>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</si>
  <si>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</si>
  <si>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</si>
  <si>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</si>
  <si>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</si>
  <si>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</si>
  <si>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</si>
  <si>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</si>
  <si>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</si>
  <si>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</si>
  <si>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</si>
  <si>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</si>
  <si>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</si>
  <si>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</si>
  <si>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</si>
  <si>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</si>
  <si>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</si>
  <si>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</si>
  <si>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</si>
  <si>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</si>
  <si>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</si>
  <si>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</si>
  <si>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</si>
  <si>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</si>
  <si>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</si>
  <si>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</si>
  <si>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</si>
  <si>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</si>
  <si>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</si>
  <si>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</si>
  <si>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</si>
  <si>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</si>
  <si>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</si>
  <si>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</si>
  <si>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</si>
  <si>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</si>
  <si>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</si>
  <si>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</si>
  <si>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</si>
  <si>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</si>
  <si>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</si>
  <si>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</si>
  <si>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</si>
  <si>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</si>
  <si>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</si>
  <si>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</si>
  <si>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</si>
  <si>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</si>
  <si>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</si>
  <si>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</si>
  <si>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</si>
  <si>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</si>
  <si>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</si>
  <si>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</si>
  <si>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</si>
  <si>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</si>
  <si>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</si>
  <si>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</si>
  <si>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</si>
  <si>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</si>
  <si>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</si>
  <si>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</si>
  <si>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</si>
  <si>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</si>
  <si>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</si>
  <si>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</si>
  <si>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</si>
  <si>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</si>
  <si>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</si>
  <si>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</si>
  <si>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</si>
  <si>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</si>
  <si>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</si>
  <si>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</si>
  <si>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</si>
  <si>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</si>
  <si>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</si>
  <si>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</si>
  <si>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</si>
  <si>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</si>
  <si>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</si>
  <si>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</si>
  <si>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</si>
  <si>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</si>
  <si>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</si>
  <si>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</si>
  <si>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</si>
  <si>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</si>
  <si>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</si>
  <si>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</si>
  <si>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</si>
  <si>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</si>
  <si>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</si>
  <si>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</si>
  <si>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</si>
  <si>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</si>
  <si>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</si>
  <si>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</si>
  <si>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</si>
  <si>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</si>
  <si>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</si>
  <si>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</si>
  <si>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</si>
  <si>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</si>
  <si>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</si>
  <si>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</si>
  <si>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</si>
  <si>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</si>
  <si>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</si>
  <si>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</si>
  <si>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</si>
  <si>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</si>
  <si>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</si>
  <si>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</si>
  <si>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</si>
  <si>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</si>
  <si>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</si>
  <si>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</si>
  <si>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</si>
  <si>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</si>
  <si>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</si>
  <si>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</si>
  <si>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</si>
  <si>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</si>
  <si>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</si>
  <si>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</si>
  <si>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</si>
  <si>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</si>
  <si>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</si>
  <si>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</si>
  <si>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</si>
  <si>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</si>
  <si>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</si>
  <si>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</si>
  <si>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</si>
  <si>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</si>
  <si>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</si>
  <si>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</si>
  <si>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</si>
  <si>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</si>
  <si>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</si>
  <si>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</si>
  <si>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</si>
  <si>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</si>
  <si>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</si>
  <si>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</si>
  <si>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</si>
  <si>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</si>
  <si>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</si>
  <si>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</si>
  <si>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</si>
  <si>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</si>
  <si>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</si>
  <si>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</si>
  <si>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</si>
  <si>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</si>
  <si>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</si>
  <si>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</si>
  <si>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</si>
  <si>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</si>
  <si>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</si>
  <si>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</si>
  <si>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</si>
  <si>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</si>
  <si>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</si>
  <si>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</si>
  <si>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</si>
  <si>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</si>
  <si>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</si>
  <si>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</si>
  <si>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</si>
  <si>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</si>
  <si>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</si>
  <si>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</si>
  <si>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</si>
  <si>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</si>
  <si>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</si>
  <si>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</si>
  <si>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</si>
  <si>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</si>
  <si>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</si>
  <si>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</si>
  <si>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</si>
  <si>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</si>
  <si>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</si>
  <si>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</si>
  <si>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</si>
  <si>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</si>
  <si>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</si>
  <si>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</si>
  <si>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</si>
  <si>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</si>
  <si>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</si>
  <si>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</si>
  <si>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</si>
  <si>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</si>
  <si>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</si>
  <si>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</si>
  <si>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</si>
  <si>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</si>
  <si>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</si>
  <si>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</si>
  <si>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</si>
  <si>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</si>
  <si>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</si>
  <si>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</si>
  <si>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</si>
  <si>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</si>
  <si>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</si>
  <si>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</si>
  <si>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</si>
  <si>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</si>
  <si>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</si>
  <si>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</si>
  <si>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</si>
  <si>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</si>
  <si>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</si>
  <si>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</si>
  <si>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</si>
  <si>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</si>
  <si>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</si>
  <si>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</si>
  <si>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</si>
  <si>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</si>
  <si>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</si>
  <si>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</si>
  <si>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</si>
  <si>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</si>
  <si>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</si>
  <si>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</si>
  <si>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</si>
  <si>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</si>
  <si>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</si>
  <si>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</si>
  <si>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</si>
  <si>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</si>
  <si>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</si>
  <si>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</si>
  <si>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</si>
  <si>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</si>
  <si>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</si>
  <si>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</si>
  <si>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</si>
  <si>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</si>
  <si>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</si>
  <si>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</si>
  <si>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</si>
  <si>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</si>
  <si>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</si>
  <si>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</si>
  <si>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</si>
  <si>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</si>
  <si>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</si>
  <si>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</si>
  <si>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</si>
  <si>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</si>
  <si>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</si>
  <si>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</si>
  <si>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</si>
  <si>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</si>
  <si>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</si>
  <si>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</si>
  <si>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</si>
  <si>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</si>
  <si>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</si>
  <si>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</si>
  <si>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</si>
  <si>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</si>
  <si>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</si>
  <si>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</si>
  <si>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</si>
  <si>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</si>
  <si>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</si>
  <si>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</si>
  <si>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</si>
  <si>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</si>
  <si>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</si>
  <si>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</si>
  <si>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</si>
  <si>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</si>
  <si>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</si>
  <si>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</si>
  <si>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</si>
  <si>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</si>
  <si>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</si>
  <si>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</si>
  <si>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</si>
  <si>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</si>
  <si>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</si>
  <si>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</si>
  <si>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</si>
  <si>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</si>
  <si>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</si>
  <si>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</si>
  <si>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</si>
  <si>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</si>
  <si>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</si>
  <si>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</si>
  <si>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</si>
  <si>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</si>
  <si>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</si>
  <si>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</si>
  <si>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</si>
  <si>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</si>
  <si>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</si>
  <si>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</si>
  <si>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</si>
  <si>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</si>
  <si>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</si>
  <si>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</si>
  <si>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</si>
  <si>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</si>
  <si>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</si>
  <si>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</si>
  <si>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</si>
  <si>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</si>
  <si>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</si>
  <si>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</si>
  <si>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</si>
  <si>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</si>
  <si>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</si>
  <si>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</si>
  <si>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</si>
  <si>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</si>
  <si>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</si>
  <si>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</si>
  <si>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</si>
  <si>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</si>
  <si>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</si>
  <si>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</si>
  <si>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</si>
  <si>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</si>
  <si>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</si>
  <si>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</si>
  <si>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</si>
  <si>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</si>
  <si>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</si>
  <si>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</si>
  <si>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</si>
  <si>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</si>
  <si>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</si>
  <si>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</si>
  <si>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</si>
  <si>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</si>
  <si>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</si>
  <si>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</si>
  <si>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</si>
  <si>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</si>
  <si>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</si>
  <si>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</si>
  <si>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</si>
  <si>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</si>
  <si>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</si>
  <si>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</si>
  <si>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</si>
  <si>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</si>
  <si>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</si>
  <si>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</si>
  <si>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</si>
  <si>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</si>
  <si>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</si>
  <si>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</si>
  <si>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</si>
  <si>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</si>
  <si>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</si>
  <si>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</si>
  <si>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</si>
  <si>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</si>
  <si>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</si>
  <si>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</si>
  <si>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</si>
  <si>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</si>
  <si>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</si>
  <si>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</si>
  <si>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</si>
  <si>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</si>
  <si>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</si>
  <si>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</si>
  <si>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</si>
  <si>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</si>
  <si>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</si>
  <si>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</si>
  <si>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</si>
  <si>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</si>
  <si>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</si>
  <si>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</si>
  <si>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</si>
  <si>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</si>
  <si>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</si>
  <si>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</si>
  <si>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</si>
  <si>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</si>
  <si>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</si>
  <si>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</si>
  <si>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</si>
  <si>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</si>
  <si>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</si>
  <si>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</si>
  <si>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</si>
  <si>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</si>
  <si>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</si>
  <si>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</si>
  <si>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</si>
  <si>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</si>
  <si>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</si>
  <si>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</si>
  <si>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</si>
  <si>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</si>
  <si>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</si>
  <si>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</si>
  <si>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</si>
  <si>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</si>
  <si>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</si>
  <si>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</si>
  <si>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</si>
  <si>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</si>
  <si>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</si>
  <si>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</si>
  <si>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</si>
  <si>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</si>
  <si>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</si>
  <si>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</si>
  <si>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</si>
  <si>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</si>
  <si>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</si>
  <si>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</si>
  <si>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</si>
  <si>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</si>
  <si>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</si>
  <si>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</si>
  <si>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</si>
  <si>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</si>
  <si>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</si>
  <si>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</si>
  <si>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</si>
  <si>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</si>
  <si>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</si>
  <si>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</si>
  <si>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</si>
  <si>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</si>
  <si>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</si>
  <si>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</si>
  <si>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</si>
  <si>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</si>
  <si>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</si>
  <si>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</si>
  <si>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</si>
  <si>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</si>
  <si>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</si>
  <si>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</si>
  <si>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</si>
  <si>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</si>
  <si>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</si>
  <si>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</si>
  <si>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</si>
  <si>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</si>
  <si>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</si>
  <si>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</si>
  <si>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</si>
  <si>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</si>
  <si>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</si>
  <si>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</si>
  <si>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</si>
  <si>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</si>
  <si>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</si>
  <si>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</si>
  <si>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</si>
  <si>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</si>
  <si>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</si>
  <si>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</si>
  <si>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</si>
  <si>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</si>
  <si>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</si>
  <si>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</si>
  <si>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</si>
  <si>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</si>
  <si>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</si>
  <si>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</si>
  <si>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</si>
  <si>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</si>
  <si>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</si>
  <si>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</si>
  <si>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</si>
  <si>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</si>
  <si>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</si>
  <si>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</si>
  <si>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</si>
  <si>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</si>
  <si>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</si>
  <si>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</si>
  <si>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</si>
  <si>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</si>
  <si>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</si>
  <si>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</si>
  <si>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</si>
  <si>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</si>
  <si>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</si>
  <si>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</si>
  <si>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</si>
  <si>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</si>
  <si>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</si>
  <si>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</si>
  <si>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</si>
  <si>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</si>
  <si>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</si>
  <si>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</si>
  <si>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</si>
  <si>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</si>
  <si>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</si>
  <si>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</si>
  <si>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</si>
  <si>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</si>
  <si>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</si>
  <si>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</si>
  <si>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</si>
  <si>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</si>
  <si>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</si>
  <si>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</si>
  <si>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</si>
  <si>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</si>
  <si>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</si>
  <si>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</si>
  <si>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</si>
  <si>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</si>
  <si>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</si>
  <si>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</si>
  <si>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</si>
  <si>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</si>
  <si>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</si>
  <si>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</si>
  <si>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</si>
  <si>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</si>
  <si>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</si>
  <si>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</si>
  <si>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</si>
  <si>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</si>
  <si>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</si>
  <si>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</si>
  <si>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</si>
  <si>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</si>
  <si>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</si>
  <si>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</si>
  <si>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</si>
  <si>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</si>
  <si>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</si>
  <si>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</si>
  <si>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</si>
  <si>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</si>
  <si>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</si>
  <si>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</si>
  <si>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</si>
  <si>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</si>
  <si>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</si>
  <si>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</si>
  <si>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</si>
  <si>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</si>
  <si>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</si>
  <si>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</si>
  <si>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</si>
  <si>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</si>
  <si>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</si>
  <si>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</si>
  <si>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</si>
  <si>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</si>
  <si>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</si>
  <si>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</si>
  <si>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</si>
  <si>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</si>
  <si>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</si>
  <si>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</si>
  <si>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</si>
  <si>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</si>
  <si>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</si>
  <si>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</si>
  <si>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</si>
  <si>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</si>
  <si>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</si>
  <si>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</si>
  <si>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</si>
  <si>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</si>
  <si>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</si>
  <si>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</si>
  <si>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</si>
  <si>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</si>
  <si>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</si>
  <si>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</si>
  <si>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</si>
  <si>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</si>
  <si>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</si>
  <si>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</si>
  <si>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</si>
  <si>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</si>
  <si>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</si>
  <si>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</si>
  <si>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</si>
  <si>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</si>
  <si>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</si>
  <si>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</si>
  <si>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</si>
  <si>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</si>
  <si>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</si>
  <si>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</si>
  <si>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</si>
  <si>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</si>
  <si>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</si>
  <si>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</si>
  <si>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</si>
  <si>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</si>
  <si>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</si>
  <si>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</si>
  <si>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</si>
  <si>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</si>
  <si>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</si>
  <si>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</si>
  <si>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</si>
  <si>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</si>
  <si>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</si>
  <si>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</si>
  <si>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</si>
  <si>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</si>
  <si>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</si>
  <si>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</si>
  <si>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</si>
  <si>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</si>
  <si>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</si>
  <si>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</si>
  <si>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</si>
  <si>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</si>
  <si>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</si>
  <si>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</si>
  <si>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</si>
  <si>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</si>
  <si>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</si>
  <si>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</si>
  <si>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</si>
  <si>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</si>
  <si>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</si>
  <si>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</si>
  <si>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</si>
  <si>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</si>
  <si>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</si>
  <si>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</si>
  <si>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</si>
  <si>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</si>
  <si>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</si>
  <si>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</si>
  <si>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</si>
  <si>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</si>
  <si>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</si>
  <si>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</si>
  <si>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</si>
  <si>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</si>
  <si>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</si>
  <si>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</si>
  <si>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</si>
  <si>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</si>
  <si>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</si>
  <si>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</si>
  <si>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</si>
  <si>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</si>
  <si>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</si>
  <si>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</si>
  <si>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</si>
  <si>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</si>
  <si>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</si>
  <si>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</si>
  <si>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</si>
  <si>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</si>
  <si>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</si>
  <si>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</si>
  <si>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</si>
  <si>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</si>
  <si>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</si>
  <si>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</si>
  <si>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</si>
  <si>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</si>
  <si>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</si>
  <si>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</si>
  <si>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</si>
  <si>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</si>
  <si>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</si>
  <si>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</si>
  <si>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</si>
  <si>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</si>
  <si>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</si>
  <si>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</si>
  <si>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</si>
  <si>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</si>
  <si>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</si>
  <si>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</si>
  <si>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</si>
  <si>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</si>
  <si>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</si>
  <si>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</si>
  <si>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</si>
  <si>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</si>
  <si>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</si>
  <si>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</si>
  <si>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</si>
  <si>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</si>
  <si>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</si>
  <si>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</si>
  <si>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</si>
  <si>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</si>
  <si>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</si>
  <si>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</si>
  <si>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</si>
  <si>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</si>
  <si>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</si>
  <si>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</si>
  <si>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</si>
  <si>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</si>
  <si>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</si>
  <si>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</si>
  <si>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</si>
  <si>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</si>
  <si>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</si>
  <si>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</si>
  <si>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</si>
  <si>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</si>
  <si>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</si>
  <si>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</si>
  <si>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</si>
  <si>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</si>
  <si>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</si>
  <si>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</si>
  <si>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</si>
  <si>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</si>
  <si>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</si>
  <si>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</si>
  <si>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</si>
  <si>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</si>
  <si>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</si>
  <si>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</si>
  <si>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</si>
  <si>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</si>
  <si>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</si>
  <si>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</si>
  <si>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</si>
  <si>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</si>
  <si>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</si>
  <si>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</si>
  <si>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</si>
  <si>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</si>
  <si>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</si>
  <si>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</si>
  <si>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</si>
  <si>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</si>
  <si>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</si>
  <si>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</si>
  <si>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</si>
  <si>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</si>
  <si>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</si>
  <si>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</si>
  <si>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</si>
  <si>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</si>
  <si>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</si>
  <si>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</si>
  <si>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</si>
  <si>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</si>
  <si>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</si>
  <si>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</si>
  <si>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</si>
  <si>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</si>
  <si>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</si>
  <si>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</si>
  <si>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</si>
  <si>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</si>
  <si>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</si>
  <si>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</si>
  <si>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</si>
  <si>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</si>
  <si>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</si>
  <si>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</si>
  <si>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</si>
  <si>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</si>
  <si>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</si>
  <si>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</si>
  <si>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</si>
  <si>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</si>
  <si>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</si>
  <si>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</si>
  <si>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</si>
  <si>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</si>
  <si>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</si>
  <si>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</si>
  <si>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</si>
  <si>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</si>
  <si>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</si>
  <si>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</si>
  <si>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</si>
  <si>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</si>
  <si>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</si>
  <si>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</si>
  <si>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</si>
  <si>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</si>
  <si>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</si>
  <si>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</si>
  <si>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</si>
  <si>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</si>
  <si>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</si>
  <si>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</si>
  <si>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</si>
  <si>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</si>
  <si>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</si>
  <si>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</si>
  <si>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</si>
  <si>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</si>
  <si>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</si>
  <si>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</si>
  <si>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</si>
  <si>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</si>
  <si>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</si>
  <si>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</si>
  <si>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</si>
  <si>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</si>
  <si>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</si>
  <si>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</si>
  <si>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</si>
  <si>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</si>
  <si>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</si>
  <si>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</si>
  <si>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</si>
  <si>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</si>
  <si>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</si>
  <si>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</si>
  <si>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</si>
  <si>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</si>
  <si>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</si>
  <si>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</si>
  <si>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</si>
  <si>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</si>
  <si>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</si>
  <si>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</si>
  <si>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</si>
  <si>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</si>
  <si>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</si>
  <si>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</si>
  <si>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</si>
  <si>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</si>
  <si>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</si>
  <si>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</si>
  <si>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</si>
  <si>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</si>
  <si>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</si>
  <si>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</si>
  <si>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</si>
  <si>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</si>
  <si>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</si>
  <si>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</si>
  <si>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</si>
  <si>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</si>
  <si>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</si>
  <si>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</si>
  <si>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</si>
  <si>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</si>
  <si>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</si>
  <si>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</si>
  <si>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</si>
  <si>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</si>
  <si>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</si>
  <si>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</si>
  <si>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</si>
  <si>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</si>
  <si>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</si>
  <si>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</si>
  <si>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</si>
  <si>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</si>
  <si>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</si>
  <si>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</si>
  <si>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</si>
  <si>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</si>
  <si>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</si>
  <si>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</si>
  <si>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</si>
  <si>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</si>
  <si>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</si>
  <si>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</si>
  <si>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</si>
  <si>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</si>
  <si>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</si>
  <si>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</si>
  <si>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</si>
  <si>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</si>
  <si>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</si>
  <si>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</si>
  <si>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</si>
  <si>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</si>
  <si>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</si>
  <si>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</si>
  <si>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</si>
  <si>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</si>
  <si>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</si>
  <si>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</si>
  <si>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</si>
  <si>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</si>
  <si>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</si>
  <si>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</si>
  <si>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</si>
  <si>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</si>
  <si>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</si>
  <si>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</si>
  <si>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</si>
  <si>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</si>
  <si>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</si>
  <si>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</si>
  <si>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</si>
  <si>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</si>
  <si>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</si>
  <si>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</si>
  <si>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</si>
  <si>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</si>
  <si>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</si>
  <si>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</si>
  <si>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</si>
  <si>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</si>
  <si>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</si>
  <si>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</si>
  <si>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</si>
  <si>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</si>
  <si>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</si>
  <si>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</si>
  <si>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</si>
  <si>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</si>
  <si>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</si>
  <si>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</si>
  <si>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</si>
  <si>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</si>
  <si>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</si>
  <si>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</si>
  <si>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</si>
  <si>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</si>
  <si>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</si>
  <si>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</si>
  <si>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</si>
  <si>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</si>
  <si>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</si>
  <si>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</si>
  <si>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</si>
  <si>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</si>
  <si>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</si>
  <si>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</si>
  <si>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</si>
  <si>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</si>
  <si>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</si>
  <si>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</si>
  <si>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</si>
  <si>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</si>
  <si>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</si>
  <si>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</si>
  <si>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</si>
  <si>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</si>
  <si>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</si>
  <si>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</si>
  <si>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</si>
  <si>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</si>
  <si>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</si>
  <si>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</si>
  <si>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</si>
  <si>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</si>
  <si>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</si>
  <si>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</si>
  <si>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</si>
  <si>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</si>
  <si>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</si>
  <si>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</si>
  <si>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</si>
  <si>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</si>
  <si>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</si>
  <si>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</si>
  <si>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</si>
  <si>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</si>
  <si>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</si>
  <si>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</si>
  <si>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</si>
  <si>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</si>
  <si>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</si>
  <si>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</si>
  <si>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</si>
  <si>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</si>
  <si>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</si>
  <si>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</si>
  <si>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</si>
  <si>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</si>
  <si>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</si>
  <si>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</si>
  <si>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</si>
  <si>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</si>
  <si>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</si>
  <si>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</si>
  <si>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</si>
  <si>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</si>
  <si>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</si>
  <si>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</si>
  <si>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</si>
  <si>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</si>
  <si>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</si>
  <si>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</si>
  <si>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</si>
  <si>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</si>
  <si>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</si>
  <si>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</si>
  <si>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</si>
  <si>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</si>
  <si>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</si>
  <si>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</si>
  <si>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</si>
  <si>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</si>
  <si>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</si>
  <si>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</si>
  <si>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</si>
  <si>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</si>
  <si>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</si>
  <si>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</si>
  <si>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</si>
  <si>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</si>
  <si>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</si>
  <si>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</si>
  <si>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</si>
  <si>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</si>
  <si>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</si>
  <si>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</si>
  <si>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</si>
  <si>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</si>
  <si>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</si>
  <si>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</si>
  <si>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</si>
  <si>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</si>
  <si>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</si>
  <si>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</si>
  <si>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</si>
  <si>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</si>
  <si>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</si>
  <si>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</si>
  <si>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</si>
  <si>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</si>
  <si>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</si>
  <si>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</si>
  <si>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</si>
  <si>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</si>
  <si>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</si>
  <si>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</si>
  <si>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</si>
  <si>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</si>
  <si>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</si>
  <si>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</si>
  <si>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</si>
  <si>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</si>
  <si>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</si>
  <si>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</si>
  <si>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</si>
  <si>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</si>
  <si>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</si>
  <si>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</si>
  <si>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</si>
  <si>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</si>
  <si>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</si>
  <si>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</si>
  <si>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</si>
  <si>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</si>
  <si>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</si>
  <si>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</si>
  <si>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</si>
  <si>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</si>
  <si>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</si>
  <si>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</si>
  <si>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</si>
  <si>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</si>
  <si>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</si>
  <si>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</si>
  <si>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</si>
  <si>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</si>
  <si>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</si>
  <si>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</si>
  <si>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</si>
  <si>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</si>
  <si>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</si>
  <si>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</si>
  <si>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</si>
  <si>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</si>
  <si>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</si>
  <si>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</si>
  <si>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</si>
  <si>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</si>
  <si>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</si>
  <si>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</si>
  <si>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</si>
  <si>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</si>
  <si>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</si>
  <si>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</si>
  <si>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</si>
  <si>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</si>
  <si>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</si>
  <si>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</si>
  <si>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</si>
  <si>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</si>
  <si>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</si>
  <si>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</si>
  <si>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</si>
  <si>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</si>
  <si>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</si>
  <si>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</si>
  <si>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</si>
  <si>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</si>
  <si>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</si>
  <si>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</si>
  <si>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</si>
  <si>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</si>
  <si>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</si>
  <si>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</si>
  <si>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</si>
  <si>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</si>
  <si>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</si>
  <si>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</si>
  <si>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</si>
  <si>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</si>
  <si>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</si>
  <si>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</si>
  <si>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</si>
  <si>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</si>
  <si>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</si>
  <si>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</si>
  <si>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</si>
  <si>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</si>
  <si>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</si>
  <si>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</si>
  <si>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</si>
  <si>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</si>
  <si>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</si>
  <si>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</si>
  <si>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</si>
  <si>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</si>
  <si>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</si>
  <si>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</si>
  <si>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</si>
  <si>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</si>
  <si>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</si>
  <si>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</si>
  <si>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</si>
  <si>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</si>
  <si>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</si>
  <si>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</si>
  <si>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</si>
  <si>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</si>
  <si>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</si>
  <si>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</si>
  <si>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</si>
  <si>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</si>
  <si>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</si>
  <si>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</si>
  <si>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</si>
  <si>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</si>
  <si>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</si>
  <si>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</si>
  <si>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</si>
  <si>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</si>
  <si>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</si>
  <si>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</si>
  <si>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</si>
  <si>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</si>
  <si>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</si>
  <si>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</si>
  <si>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</si>
  <si>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</si>
  <si>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</si>
  <si>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</si>
  <si>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</si>
  <si>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</si>
  <si>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</si>
  <si>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</si>
  <si>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</si>
  <si>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</si>
  <si>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</si>
  <si>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</si>
  <si>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</si>
  <si>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</si>
  <si>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</si>
  <si>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</si>
  <si>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</si>
  <si>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</si>
  <si>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</si>
  <si>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</si>
  <si>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</si>
  <si>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</si>
  <si>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</si>
  <si>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</si>
  <si>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</si>
  <si>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</si>
  <si>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</si>
  <si>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</si>
  <si>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</si>
  <si>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</si>
  <si>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</si>
  <si>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</si>
  <si>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</si>
  <si>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</si>
  <si>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</si>
  <si>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</si>
  <si>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</si>
  <si>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</si>
  <si>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</si>
  <si>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</si>
  <si>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</si>
  <si>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</si>
  <si>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</si>
  <si>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</si>
  <si>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</si>
  <si>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</si>
  <si>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</si>
  <si>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</si>
  <si>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</si>
  <si>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</si>
  <si>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</si>
  <si>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</si>
  <si>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</si>
  <si>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</si>
  <si>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</si>
  <si>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</si>
  <si>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</si>
  <si>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</si>
  <si>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</si>
  <si>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</si>
  <si>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</si>
  <si>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</si>
  <si>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</si>
  <si>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</si>
  <si>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</si>
  <si>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</si>
  <si>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</si>
  <si>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</si>
  <si>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</si>
  <si>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</si>
  <si>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</si>
  <si>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</si>
  <si>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</si>
  <si>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</si>
  <si>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</si>
  <si>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</si>
  <si>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</si>
  <si>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</si>
  <si>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</si>
  <si>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</si>
  <si>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</si>
  <si>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</si>
  <si>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</si>
  <si>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</si>
  <si>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</si>
  <si>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</si>
  <si>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</si>
  <si>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</si>
  <si>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</si>
  <si>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</si>
  <si>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</si>
  <si>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</si>
  <si>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</si>
  <si>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</si>
  <si>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</si>
  <si>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</si>
  <si>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</si>
  <si>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</si>
  <si>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</si>
  <si>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</si>
  <si>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</si>
  <si>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</si>
  <si>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</si>
  <si>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</si>
  <si>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</si>
  <si>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</si>
  <si>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</si>
  <si>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</si>
  <si>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</si>
  <si>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</si>
  <si>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</si>
  <si>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</si>
  <si>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</si>
  <si>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</si>
  <si>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</si>
  <si>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</si>
  <si>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</si>
  <si>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</si>
  <si>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</si>
  <si>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</si>
  <si>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</si>
  <si>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</si>
  <si>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</si>
  <si>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</si>
  <si>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</si>
  <si>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</si>
  <si>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</si>
  <si>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</si>
  <si>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</si>
  <si>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</si>
  <si>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</si>
  <si>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</si>
  <si>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</si>
  <si>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</si>
  <si>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</si>
  <si>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</si>
  <si>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</si>
  <si>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</si>
  <si>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</si>
  <si>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</si>
  <si>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</si>
  <si>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</si>
  <si>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</si>
  <si>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</si>
  <si>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</si>
  <si>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</si>
  <si>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</si>
  <si>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</si>
  <si>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</si>
  <si>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</si>
  <si>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</si>
  <si>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</si>
  <si>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</si>
  <si>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</si>
  <si>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</si>
  <si>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</si>
  <si>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</si>
  <si>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</si>
  <si>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</si>
  <si>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</si>
  <si>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</si>
  <si>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</si>
  <si>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</si>
  <si>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</si>
  <si>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</si>
  <si>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</si>
  <si>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</si>
  <si>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</si>
  <si>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</si>
  <si>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</si>
  <si>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</si>
  <si>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</si>
  <si>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</si>
  <si>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</si>
  <si>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</si>
  <si>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</si>
  <si>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</si>
  <si>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</si>
  <si>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</si>
  <si>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</si>
  <si>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</si>
  <si>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</si>
  <si>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</si>
  <si>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</si>
  <si>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</si>
  <si>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</si>
  <si>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</si>
  <si>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</si>
  <si>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</si>
  <si>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</si>
  <si>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</si>
  <si>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</si>
  <si>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</si>
  <si>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</si>
  <si>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</si>
  <si>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</si>
  <si>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</si>
  <si>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</si>
  <si>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</si>
  <si>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</si>
  <si>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</si>
  <si>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</si>
  <si>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</si>
  <si>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</si>
  <si>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</si>
  <si>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</si>
  <si>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</si>
  <si>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</si>
  <si>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</si>
  <si>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</si>
  <si>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</si>
  <si>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</si>
  <si>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</si>
  <si>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</si>
  <si>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</si>
  <si>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</si>
  <si>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</si>
  <si>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</si>
  <si>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</si>
  <si>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</si>
  <si>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</si>
  <si>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</si>
  <si>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</si>
  <si>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</si>
  <si>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</si>
  <si>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</si>
  <si>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</si>
  <si>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</si>
  <si>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</si>
  <si>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</si>
  <si>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</si>
  <si>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</si>
  <si>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</si>
  <si>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</si>
  <si>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</si>
  <si>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</si>
  <si>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</si>
  <si>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</si>
  <si>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</si>
  <si>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</si>
  <si>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</si>
  <si>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</si>
  <si>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</si>
  <si>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</si>
  <si>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</si>
  <si>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</si>
  <si>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</si>
  <si>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</si>
  <si>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</si>
  <si>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</si>
  <si>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</si>
  <si>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</si>
  <si>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</si>
  <si>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</si>
  <si>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</si>
  <si>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</si>
  <si>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</si>
  <si>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</si>
  <si>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</si>
  <si>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</si>
  <si>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</si>
  <si>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</si>
  <si>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</si>
  <si>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</si>
  <si>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</si>
  <si>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</si>
  <si>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</si>
  <si>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</si>
  <si>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</si>
  <si>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</si>
  <si>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</si>
  <si>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</si>
  <si>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</si>
  <si>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</si>
  <si>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</si>
  <si>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</si>
  <si>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</si>
  <si>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</si>
  <si>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</si>
  <si>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</si>
  <si>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</si>
  <si>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</si>
  <si>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</si>
  <si>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</si>
  <si>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</si>
  <si>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</si>
  <si>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</si>
  <si>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</si>
  <si>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</si>
  <si>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</si>
  <si>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</si>
  <si>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</si>
  <si>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</si>
  <si>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</si>
  <si>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</si>
  <si>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</si>
  <si>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</si>
  <si>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</si>
  <si>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</si>
  <si>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</si>
  <si>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</si>
  <si>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</si>
  <si>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</si>
  <si>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</si>
  <si>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</si>
  <si>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</si>
  <si>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</si>
  <si>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</si>
  <si>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</si>
  <si>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</si>
  <si>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</si>
  <si>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</si>
  <si>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</si>
  <si>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</si>
  <si>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</si>
  <si>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</si>
  <si>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</si>
  <si>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</si>
  <si>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</si>
  <si>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</si>
  <si>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</si>
  <si>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</si>
  <si>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</si>
  <si>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</si>
  <si>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</si>
  <si>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</si>
  <si>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</si>
  <si>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</si>
  <si>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</si>
  <si>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</si>
  <si>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</si>
  <si>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</si>
  <si>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</si>
  <si>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</si>
  <si>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</si>
  <si>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</si>
  <si>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</si>
  <si>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</si>
  <si>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</si>
  <si>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</si>
  <si>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</si>
  <si>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</si>
  <si>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</si>
  <si>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</si>
  <si>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</si>
  <si>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</si>
  <si>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</si>
  <si>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</si>
  <si>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</si>
  <si>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</si>
  <si>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</si>
  <si>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</si>
  <si>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</si>
  <si>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</si>
  <si>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</si>
  <si>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</si>
  <si>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</si>
  <si>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</si>
  <si>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</si>
  <si>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</si>
  <si>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</si>
  <si>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</si>
  <si>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</si>
  <si>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</si>
  <si>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</si>
  <si>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</si>
  <si>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</si>
  <si>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</si>
  <si>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</si>
  <si>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</si>
  <si>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</si>
  <si>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</si>
  <si>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</si>
  <si>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</si>
  <si>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</si>
  <si>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</si>
  <si>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</si>
  <si>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</si>
  <si>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</si>
  <si>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</si>
  <si>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</si>
  <si>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</si>
  <si>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</si>
  <si>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</si>
  <si>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</si>
  <si>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</si>
  <si>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</si>
  <si>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</si>
  <si>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</si>
  <si>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</si>
  <si>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</si>
  <si>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</si>
  <si>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</si>
  <si>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</si>
  <si>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</si>
  <si>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</si>
  <si>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</si>
  <si>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</si>
  <si>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</si>
  <si>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</si>
  <si>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</si>
  <si>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</si>
  <si>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</si>
  <si>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</si>
  <si>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</si>
  <si>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</si>
  <si>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</si>
  <si>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</si>
  <si>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</si>
  <si>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</si>
  <si>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</si>
  <si>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</si>
  <si>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</si>
  <si>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</si>
  <si>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</si>
  <si>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</si>
  <si>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</si>
  <si>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</si>
  <si>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</si>
  <si>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</si>
  <si>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</si>
  <si>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</si>
  <si>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</si>
  <si>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</si>
  <si>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</si>
  <si>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</si>
  <si>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</si>
  <si>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</si>
  <si>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</si>
  <si>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</si>
  <si>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</si>
  <si>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</si>
  <si>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</si>
  <si>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</si>
  <si>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</si>
  <si>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</si>
  <si>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</si>
  <si>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</si>
  <si>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</si>
  <si>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</si>
  <si>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</si>
  <si>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</si>
  <si>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</si>
  <si>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</si>
  <si>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</si>
  <si>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</si>
  <si>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</si>
  <si>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</si>
  <si>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</si>
  <si>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</si>
  <si>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</si>
  <si>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</si>
  <si>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</si>
  <si>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</si>
  <si>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</si>
  <si>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</si>
  <si>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</si>
  <si>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</si>
  <si>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</si>
  <si>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</si>
  <si>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</si>
  <si>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</si>
  <si>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</si>
  <si>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</si>
  <si>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</si>
  <si>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</si>
  <si>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</si>
  <si>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</si>
  <si>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</si>
  <si>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</si>
  <si>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</si>
  <si>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</si>
  <si>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</si>
  <si>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</si>
  <si>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</si>
  <si>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</si>
  <si>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</si>
  <si>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</si>
  <si>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</si>
  <si>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</si>
  <si>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</si>
  <si>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</si>
  <si>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</si>
  <si>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</si>
  <si>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</si>
  <si>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</si>
  <si>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</si>
  <si>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</si>
  <si>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</si>
  <si>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</si>
  <si>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</si>
  <si>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</si>
  <si>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</si>
  <si>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</si>
  <si>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</si>
  <si>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</si>
  <si>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</si>
  <si>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</si>
  <si>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</si>
  <si>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</si>
  <si>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</si>
  <si>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</si>
  <si>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</si>
  <si>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</si>
  <si>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</si>
  <si>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</si>
  <si>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</si>
  <si>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</si>
  <si>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</si>
  <si>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</si>
  <si>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</si>
  <si>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</si>
  <si>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</si>
  <si>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</si>
  <si>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</si>
  <si>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</si>
  <si>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</si>
  <si>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</si>
  <si>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</si>
  <si>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</si>
  <si>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</si>
  <si>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</si>
  <si>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</si>
  <si>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</si>
  <si>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</si>
  <si>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</si>
  <si>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</si>
  <si>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</si>
  <si>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</si>
  <si>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</si>
  <si>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</si>
  <si>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</si>
  <si>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</si>
  <si>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</si>
  <si>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</si>
  <si>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</si>
  <si>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</si>
  <si>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</si>
  <si>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</si>
  <si>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</si>
  <si>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</si>
  <si>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</si>
  <si>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</si>
  <si>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</si>
  <si>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</si>
  <si>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</si>
  <si>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</si>
  <si>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</si>
  <si>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</si>
  <si>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</si>
  <si>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</si>
  <si>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</si>
  <si>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</si>
  <si>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</si>
  <si>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</si>
  <si>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</si>
  <si>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</si>
  <si>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</si>
  <si>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</si>
  <si>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</si>
  <si>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</si>
  <si>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</si>
  <si>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</si>
  <si>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</si>
  <si>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</si>
  <si>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</si>
  <si>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</si>
  <si>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</si>
  <si>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</si>
  <si>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</si>
  <si>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</si>
  <si>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</si>
  <si>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</si>
  <si>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</si>
  <si>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</si>
  <si>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</si>
  <si>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</si>
  <si>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</si>
  <si>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</si>
  <si>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</si>
  <si>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</si>
  <si>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</si>
  <si>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</si>
  <si>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</si>
  <si>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</si>
  <si>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</si>
  <si>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</si>
  <si>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</si>
  <si>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</si>
  <si>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</si>
  <si>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</si>
  <si>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</si>
  <si>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</si>
  <si>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</si>
  <si>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</si>
  <si>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</si>
  <si>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</si>
  <si>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</si>
  <si>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</si>
  <si>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</si>
  <si>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</si>
  <si>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</si>
  <si>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</si>
  <si>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</si>
  <si>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</si>
  <si>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</si>
  <si>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</si>
  <si>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</si>
  <si>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</si>
  <si>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</si>
  <si>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</si>
  <si>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</si>
  <si>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</si>
  <si>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</si>
  <si>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</si>
  <si>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</si>
  <si>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</si>
  <si>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</si>
  <si>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</si>
  <si>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</si>
  <si>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</si>
  <si>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</si>
  <si>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</si>
  <si>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</si>
  <si>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</si>
  <si>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</si>
  <si>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</si>
  <si>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</si>
  <si>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</si>
  <si>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</si>
  <si>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</si>
  <si>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</si>
  <si>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</si>
  <si>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</si>
  <si>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</si>
  <si>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</si>
  <si>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</si>
  <si>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</si>
  <si>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</si>
  <si>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</si>
  <si>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</si>
  <si>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</si>
  <si>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</si>
  <si>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</si>
  <si>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</si>
  <si>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</si>
  <si>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</si>
  <si>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</si>
  <si>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</si>
  <si>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</si>
  <si>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</si>
  <si>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</si>
  <si>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</si>
  <si>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</si>
  <si>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</si>
  <si>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</si>
  <si>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</si>
  <si>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</si>
  <si>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</si>
  <si>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</si>
  <si>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</si>
  <si>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</si>
  <si>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</si>
  <si>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</si>
  <si>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</si>
  <si>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</si>
  <si>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</si>
  <si>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</si>
  <si>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</si>
  <si>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</si>
  <si>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</si>
  <si>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</si>
  <si>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</si>
  <si>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</si>
  <si>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</si>
  <si>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</si>
  <si>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</si>
  <si>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</si>
  <si>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</si>
  <si>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</si>
  <si>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</si>
  <si>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</si>
  <si>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</si>
  <si>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</si>
  <si>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</si>
  <si>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</si>
  <si>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</si>
  <si>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</si>
  <si>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</si>
  <si>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</si>
  <si>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</si>
  <si>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</si>
  <si>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</si>
  <si>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</si>
  <si>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</si>
  <si>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</si>
  <si>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</si>
  <si>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</si>
  <si>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</si>
  <si>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</si>
  <si>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</si>
  <si>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</si>
  <si>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</si>
  <si>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</si>
  <si>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</si>
  <si>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</si>
  <si>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</si>
  <si>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</si>
  <si>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</si>
  <si>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</si>
  <si>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</si>
  <si>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</si>
  <si>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</si>
  <si>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</si>
  <si>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</si>
  <si>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</si>
  <si>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</si>
  <si>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</si>
  <si>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</si>
  <si>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</si>
  <si>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</si>
  <si>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</si>
  <si>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</si>
  <si>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</si>
  <si>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</si>
  <si>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</si>
  <si>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</si>
  <si>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</si>
  <si>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</si>
  <si>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</si>
  <si>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</si>
  <si>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</si>
  <si>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</si>
  <si>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</si>
  <si>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</si>
  <si>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</si>
  <si>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</si>
  <si>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</si>
  <si>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</si>
  <si>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</si>
  <si>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</si>
  <si>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</si>
  <si>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</si>
  <si>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</si>
  <si>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</si>
  <si>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</si>
  <si>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</si>
  <si>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</si>
  <si>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</si>
  <si>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</si>
  <si>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</si>
  <si>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</si>
  <si>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</si>
  <si>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</si>
  <si>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</si>
  <si>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</si>
  <si>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</si>
  <si>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</si>
  <si>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</si>
  <si>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</si>
  <si>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</si>
  <si>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</si>
  <si>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</si>
  <si>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</si>
  <si>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</si>
  <si>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</si>
  <si>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</si>
  <si>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</si>
  <si>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</si>
  <si>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</si>
  <si>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</si>
  <si>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</si>
  <si>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</si>
  <si>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</si>
  <si>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</si>
  <si>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</si>
  <si>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</si>
  <si>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</si>
  <si>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</si>
  <si>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</si>
  <si>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</si>
  <si>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</si>
  <si>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</si>
  <si>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</si>
  <si>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</si>
  <si>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</si>
  <si>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</si>
  <si>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</si>
  <si>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</si>
  <si>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</si>
  <si>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</si>
  <si>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</si>
  <si>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</si>
  <si>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</si>
  <si>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</si>
  <si>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</si>
  <si>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</si>
  <si>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</si>
  <si>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</si>
  <si>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</si>
  <si>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</si>
  <si>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</si>
  <si>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</si>
  <si>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</si>
  <si>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</si>
  <si>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</si>
  <si>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</si>
  <si>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</si>
  <si>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</si>
  <si>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</si>
  <si>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</si>
  <si>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</si>
  <si>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</si>
  <si>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</si>
  <si>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</si>
  <si>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</si>
  <si>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</si>
  <si>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</si>
  <si>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</si>
  <si>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</si>
  <si>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</si>
  <si>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</si>
  <si>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</si>
  <si>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</si>
  <si>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</si>
  <si>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</si>
  <si>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</si>
  <si>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</si>
  <si>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</si>
  <si>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</si>
  <si>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</si>
  <si>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</si>
  <si>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</si>
  <si>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</si>
  <si>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</si>
  <si>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</si>
  <si>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</si>
  <si>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</si>
  <si>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</si>
  <si>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</si>
  <si>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</si>
  <si>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</si>
  <si>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</si>
  <si>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</si>
  <si>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</si>
  <si>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</si>
  <si>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</si>
  <si>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</si>
  <si>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</si>
  <si>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</si>
  <si>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</si>
  <si>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</si>
  <si>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</si>
  <si>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</si>
  <si>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</si>
  <si>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</si>
  <si>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</si>
  <si>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</si>
  <si>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</si>
  <si>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</si>
  <si>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</si>
  <si>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</si>
  <si>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</si>
  <si>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</si>
  <si>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</si>
  <si>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</si>
  <si>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</si>
  <si>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</si>
  <si>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</si>
  <si>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</si>
  <si>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</si>
  <si>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</si>
  <si>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</si>
  <si>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</si>
  <si>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</si>
  <si>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</si>
  <si>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</si>
  <si>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</si>
  <si>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</si>
  <si>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</si>
  <si>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</si>
  <si>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</si>
  <si>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</si>
  <si>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</si>
  <si>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</si>
  <si>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</si>
  <si>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</si>
  <si>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</si>
  <si>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</si>
  <si>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</si>
  <si>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</si>
  <si>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</si>
  <si>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</si>
  <si>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</si>
  <si>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</si>
  <si>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</si>
  <si>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</si>
  <si>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</si>
  <si>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</si>
  <si>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</si>
  <si>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</si>
  <si>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</si>
  <si>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</si>
  <si>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</si>
  <si>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</si>
  <si>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</si>
  <si>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</si>
  <si>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</si>
  <si>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</si>
  <si>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</si>
  <si>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</si>
  <si>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</si>
  <si>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</si>
  <si>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</si>
  <si>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</si>
  <si>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</si>
  <si>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</si>
  <si>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</si>
  <si>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</si>
  <si>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</si>
  <si>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</si>
  <si>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</si>
  <si>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</si>
  <si>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</si>
  <si>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</si>
  <si>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</si>
  <si>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</si>
  <si>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</si>
  <si>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</si>
  <si>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</si>
  <si>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</si>
  <si>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</si>
  <si>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</si>
  <si>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</si>
  <si>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</si>
  <si>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</si>
  <si>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</si>
  <si>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</si>
  <si>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</si>
  <si>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</si>
  <si>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</si>
  <si>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</si>
  <si>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</si>
  <si>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</si>
  <si>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</si>
  <si>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</si>
  <si>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</si>
  <si>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</si>
  <si>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</si>
  <si>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</si>
  <si>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</si>
  <si>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</si>
  <si>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</si>
  <si>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</si>
  <si>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</si>
  <si>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</si>
  <si>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</si>
  <si>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</si>
  <si>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</si>
  <si>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</si>
  <si>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</si>
  <si>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</si>
  <si>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</si>
  <si>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</si>
  <si>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</si>
  <si>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</si>
  <si>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</si>
  <si>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</si>
  <si>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</si>
  <si>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</si>
  <si>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</si>
  <si>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</si>
  <si>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</si>
  <si>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</si>
  <si>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</si>
  <si>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</si>
  <si>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</si>
  <si>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</si>
  <si>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</si>
  <si>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</si>
  <si>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</si>
  <si>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</si>
  <si>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</si>
  <si>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</si>
  <si>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</si>
  <si>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</si>
  <si>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</si>
  <si>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</si>
  <si>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</si>
  <si>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</si>
  <si>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</si>
  <si>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</si>
  <si>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</si>
  <si>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</si>
  <si>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</si>
  <si>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</si>
  <si>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</si>
  <si>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</si>
  <si>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</si>
  <si>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</si>
  <si>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</si>
  <si>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</si>
  <si>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</si>
  <si>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</si>
  <si>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</si>
  <si>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</si>
  <si>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</si>
  <si>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</si>
  <si>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</si>
  <si>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</si>
  <si>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</si>
  <si>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</si>
  <si>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</si>
  <si>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</si>
  <si>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</si>
  <si>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</si>
  <si>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</si>
  <si>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</si>
  <si>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</si>
  <si>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</si>
  <si>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</si>
  <si>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</si>
  <si>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</si>
  <si>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</si>
  <si>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</si>
  <si>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</si>
  <si>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</si>
  <si>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</si>
  <si>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</si>
  <si>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</si>
  <si>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</si>
  <si>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</si>
  <si>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</si>
  <si>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</si>
  <si>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</si>
  <si>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</si>
  <si>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</si>
  <si>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</si>
  <si>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</si>
  <si>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</si>
  <si>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</si>
  <si>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</si>
  <si>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</si>
  <si>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</si>
  <si>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</si>
  <si>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</si>
  <si>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</si>
  <si>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</si>
  <si>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</si>
  <si>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</si>
  <si>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</si>
  <si>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</si>
  <si>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</si>
  <si>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</si>
  <si>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</si>
  <si>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</si>
  <si>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</si>
  <si>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</si>
  <si>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</si>
  <si>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</si>
  <si>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</si>
  <si>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</si>
  <si>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</si>
  <si>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</si>
  <si>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</si>
  <si>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</si>
  <si>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</si>
  <si>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</si>
  <si>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</si>
  <si>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</si>
  <si>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</si>
  <si>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</si>
  <si>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</si>
  <si>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</si>
  <si>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</si>
  <si>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</si>
  <si>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</si>
  <si>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</si>
  <si>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</si>
  <si>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</si>
  <si>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</si>
  <si>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</si>
  <si>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</si>
  <si>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</si>
  <si>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</si>
  <si>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</si>
  <si>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</si>
  <si>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</si>
  <si>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</si>
  <si>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</si>
  <si>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</si>
  <si>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</si>
  <si>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</si>
  <si>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</si>
  <si>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</si>
  <si>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</si>
  <si>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</si>
  <si>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</si>
  <si>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</si>
  <si>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</si>
  <si>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</si>
  <si>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</si>
  <si>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</si>
  <si>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</si>
  <si>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</si>
  <si>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</si>
  <si>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</si>
  <si>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</si>
  <si>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</si>
  <si>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</si>
  <si>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</si>
  <si>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</si>
  <si>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</si>
  <si>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</si>
  <si>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</si>
  <si>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</si>
  <si>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</si>
  <si>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</si>
  <si>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</si>
  <si>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</si>
  <si>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</si>
  <si>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</si>
  <si>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</si>
  <si>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</si>
  <si>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</si>
  <si>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</si>
  <si>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</si>
  <si>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</si>
  <si>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</si>
  <si>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</si>
  <si>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</si>
  <si>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</si>
  <si>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</si>
  <si>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</si>
  <si>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</si>
  <si>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</si>
  <si>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</si>
  <si>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</si>
  <si>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</si>
  <si>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</si>
  <si>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</si>
  <si>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</si>
  <si>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</si>
  <si>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</si>
  <si>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</si>
  <si>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</si>
  <si>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</si>
  <si>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</si>
  <si>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</si>
  <si>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</si>
  <si>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</si>
  <si>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</si>
  <si>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</si>
  <si>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</si>
  <si>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</si>
  <si>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</si>
  <si>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</si>
  <si>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</si>
  <si>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</si>
  <si>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</si>
  <si>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</si>
  <si>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</si>
  <si>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</si>
  <si>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</si>
  <si>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</si>
  <si>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</si>
  <si>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</si>
  <si>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</si>
  <si>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</si>
  <si>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</si>
  <si>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</si>
  <si>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</si>
  <si>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</si>
  <si>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</si>
  <si>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</si>
  <si>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</si>
  <si>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</si>
  <si>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</si>
  <si>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</si>
  <si>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</si>
  <si>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</si>
  <si>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</si>
  <si>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</si>
  <si>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</si>
  <si>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</si>
  <si>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</si>
  <si>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</si>
  <si>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</si>
  <si>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</si>
  <si>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</si>
  <si>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</si>
  <si>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</si>
  <si>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</si>
  <si>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</si>
  <si>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</si>
  <si>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</si>
  <si>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</si>
  <si>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</si>
  <si>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</si>
  <si>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</si>
  <si>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</si>
  <si>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</si>
  <si>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</si>
  <si>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</si>
  <si>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</si>
  <si>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</si>
  <si>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</si>
  <si>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</si>
  <si>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</si>
  <si>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</si>
  <si>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</si>
  <si>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</si>
  <si>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</si>
  <si>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</si>
  <si>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</si>
  <si>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</si>
  <si>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</si>
  <si>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</si>
  <si>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</si>
  <si>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</si>
  <si>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</si>
  <si>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</si>
  <si>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</si>
  <si>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</si>
  <si>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</si>
  <si>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</si>
  <si>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</si>
  <si>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</si>
  <si>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</si>
  <si>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</si>
  <si>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</si>
  <si>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</si>
  <si>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</si>
  <si>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</si>
  <si>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</si>
  <si>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</si>
  <si>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</si>
  <si>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</si>
  <si>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</si>
  <si>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</si>
  <si>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</si>
  <si>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</si>
  <si>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</si>
  <si>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</si>
  <si>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</si>
  <si>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</si>
  <si>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</si>
  <si>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</si>
  <si>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</si>
  <si>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</si>
  <si>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</si>
  <si>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</si>
  <si>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</si>
  <si>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</si>
  <si>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</si>
  <si>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</si>
  <si>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</si>
  <si>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</si>
  <si>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</si>
  <si>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</si>
  <si>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</si>
  <si>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</si>
  <si>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</si>
  <si>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</si>
  <si>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</si>
  <si>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</si>
  <si>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</si>
  <si>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</si>
  <si>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</si>
  <si>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</si>
  <si>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</si>
  <si>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</si>
  <si>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</si>
  <si>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</si>
  <si>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</si>
  <si>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</si>
  <si>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</si>
  <si>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</si>
  <si>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</si>
  <si>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</si>
  <si>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</si>
  <si>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</si>
  <si>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</si>
  <si>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</si>
  <si>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</si>
  <si>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</si>
  <si>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</si>
  <si>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</si>
  <si>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</si>
  <si>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</si>
  <si>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</si>
  <si>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</si>
  <si>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</si>
  <si>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</si>
  <si>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</si>
  <si>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</si>
  <si>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</si>
  <si>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</si>
  <si>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</si>
  <si>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</si>
  <si>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</si>
  <si>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</si>
  <si>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</si>
  <si>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</si>
  <si>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</si>
  <si>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</si>
  <si>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</si>
  <si>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</si>
  <si>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</si>
  <si>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</si>
  <si>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</si>
  <si>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</si>
  <si>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</si>
  <si>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</si>
  <si>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</si>
  <si>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</si>
  <si>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</si>
  <si>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</si>
  <si>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</si>
  <si>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</si>
  <si>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</si>
  <si>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</si>
  <si>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</si>
  <si>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</si>
  <si>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</si>
  <si>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</si>
  <si>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</si>
  <si>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</si>
  <si>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</si>
  <si>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</si>
  <si>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</si>
  <si>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</si>
  <si>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</si>
  <si>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</si>
  <si>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</si>
  <si>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</si>
  <si>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</si>
  <si>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</si>
  <si>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</si>
  <si>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</si>
  <si>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</si>
  <si>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</si>
  <si>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</si>
  <si>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</si>
  <si>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</si>
  <si>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</si>
  <si>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</si>
  <si>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</si>
  <si>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</si>
  <si>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</si>
  <si>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</si>
  <si>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</si>
  <si>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</si>
  <si>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</si>
  <si>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</si>
  <si>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</si>
  <si>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</si>
  <si>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</si>
  <si>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</si>
  <si>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</si>
  <si>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</si>
  <si>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</si>
  <si>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</si>
  <si>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</si>
  <si>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</si>
  <si>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</si>
  <si>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</si>
  <si>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</si>
  <si>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</si>
  <si>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</si>
  <si>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</si>
  <si>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</si>
  <si>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</si>
  <si>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</si>
  <si>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</si>
  <si>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</si>
  <si>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</si>
  <si>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</si>
  <si>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</si>
  <si>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</si>
  <si>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</si>
  <si>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</si>
  <si>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</si>
  <si>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</si>
  <si>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</si>
  <si>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</si>
  <si>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</si>
  <si>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</si>
  <si>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</si>
  <si>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</si>
  <si>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</si>
  <si>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</si>
  <si>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</si>
  <si>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</si>
  <si>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</si>
  <si>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</si>
  <si>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</si>
  <si>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</si>
  <si>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</si>
  <si>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</si>
  <si>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</si>
  <si>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</si>
  <si>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</si>
  <si>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</si>
  <si>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</si>
  <si>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</si>
  <si>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</si>
  <si>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</si>
  <si>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</si>
  <si>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</si>
  <si>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</si>
  <si>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</si>
  <si>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</si>
  <si>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</si>
  <si>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</si>
  <si>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</si>
  <si>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</si>
  <si>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</si>
  <si>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</si>
  <si>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</si>
  <si>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</si>
  <si>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</si>
  <si>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</si>
  <si>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</si>
  <si>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</si>
  <si>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</si>
  <si>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</si>
  <si>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</si>
  <si>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</si>
  <si>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</si>
  <si>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</si>
  <si>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</si>
  <si>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</si>
  <si>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</si>
  <si>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</si>
  <si>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</si>
  <si>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</si>
  <si>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</si>
  <si>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</si>
  <si>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</si>
  <si>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</si>
  <si>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</si>
  <si>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</si>
  <si>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</si>
  <si>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</si>
  <si>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</si>
  <si>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</si>
  <si>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</si>
  <si>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</si>
  <si>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</si>
  <si>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</si>
  <si>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</si>
  <si>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</si>
  <si>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</si>
  <si>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</si>
  <si>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</si>
  <si>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</si>
  <si>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</si>
  <si>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</si>
  <si>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</si>
  <si>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</si>
  <si>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</si>
  <si>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</si>
  <si>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</si>
  <si>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</si>
  <si>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</si>
  <si>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</si>
  <si>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</si>
  <si>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</si>
  <si>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</si>
  <si>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</si>
  <si>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</si>
  <si>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</si>
  <si>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</si>
  <si>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</si>
  <si>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</si>
  <si>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</si>
  <si>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</si>
  <si>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</si>
  <si>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</si>
  <si>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</si>
  <si>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</si>
  <si>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</si>
  <si>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</si>
  <si>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</si>
  <si>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</si>
  <si>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</si>
  <si>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</si>
  <si>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</si>
  <si>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</si>
  <si>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</si>
  <si>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</si>
  <si>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</si>
  <si>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</si>
  <si>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</si>
  <si>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</si>
  <si>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</si>
  <si>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</si>
  <si>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</si>
  <si>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</si>
  <si>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</si>
  <si>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</si>
  <si>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</si>
  <si>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</si>
  <si>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</si>
  <si>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</si>
  <si>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</si>
  <si>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</si>
  <si>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</si>
  <si>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</si>
  <si>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</si>
  <si>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</si>
  <si>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</si>
  <si>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</si>
  <si>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</si>
  <si>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</si>
  <si>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</si>
  <si>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</si>
  <si>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</si>
  <si>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</si>
  <si>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</si>
  <si>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</si>
  <si>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</si>
  <si>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</si>
  <si>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</si>
  <si>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</si>
  <si>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</si>
  <si>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</si>
  <si>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</si>
  <si>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</si>
  <si>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</si>
  <si>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</si>
  <si>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</si>
  <si>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</si>
  <si>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</si>
  <si>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</si>
  <si>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</si>
  <si>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</si>
  <si>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</si>
  <si>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</si>
  <si>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</si>
  <si>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</si>
  <si>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</si>
  <si>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</si>
  <si>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</si>
  <si>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</si>
  <si>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</si>
  <si>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</si>
  <si>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</si>
  <si>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</si>
  <si>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</si>
  <si>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</si>
  <si>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</si>
  <si>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</si>
  <si>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</si>
  <si>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</si>
  <si>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</si>
  <si>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</si>
  <si>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</si>
  <si>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</si>
  <si>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</si>
  <si>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</si>
  <si>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</si>
  <si>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</si>
  <si>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</si>
  <si>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</si>
  <si>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</si>
  <si>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</si>
  <si>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</si>
  <si>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</si>
  <si>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</si>
  <si>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</si>
  <si>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</si>
  <si>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</si>
  <si>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</si>
  <si>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</si>
  <si>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</si>
  <si>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</si>
  <si>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</si>
  <si>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</si>
  <si>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</si>
  <si>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</si>
  <si>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</si>
  <si>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</si>
  <si>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</si>
  <si>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</si>
  <si>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</si>
  <si>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</si>
  <si>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</si>
  <si>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</si>
  <si>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</si>
  <si>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</si>
  <si>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</si>
  <si>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</si>
  <si>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</si>
  <si>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</si>
  <si>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</si>
  <si>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</si>
  <si>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</si>
  <si>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</si>
  <si>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</si>
  <si>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</si>
  <si>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</si>
  <si>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</si>
  <si>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</si>
  <si>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</si>
  <si>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</si>
  <si>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</si>
  <si>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</si>
  <si>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</si>
  <si>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</si>
  <si>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</si>
  <si>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</si>
  <si>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</si>
  <si>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</si>
  <si>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</si>
  <si>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</si>
  <si>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</si>
  <si>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</si>
  <si>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</si>
  <si>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</si>
  <si>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</si>
  <si>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</si>
  <si>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</si>
  <si>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</si>
  <si>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</si>
  <si>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</si>
  <si>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</si>
  <si>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</si>
  <si>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</si>
  <si>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</si>
  <si>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</si>
  <si>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</si>
  <si>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</si>
  <si>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</si>
  <si>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</si>
  <si>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</si>
  <si>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</si>
  <si>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</si>
  <si>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</si>
  <si>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</si>
  <si>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</si>
  <si>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</si>
  <si>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</si>
  <si>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</si>
  <si>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</si>
  <si>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</si>
  <si>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</si>
  <si>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</si>
  <si>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</si>
  <si>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</si>
  <si>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</si>
  <si>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</si>
  <si>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</si>
  <si>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</si>
  <si>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</si>
  <si>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</si>
  <si>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</si>
  <si>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</si>
  <si>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</si>
  <si>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</si>
  <si>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</si>
  <si>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</si>
  <si>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</si>
  <si>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</si>
  <si>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</si>
  <si>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</si>
  <si>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</si>
  <si>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</si>
  <si>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</si>
  <si>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</si>
  <si>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</si>
  <si>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</si>
  <si>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</si>
  <si>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</si>
  <si>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</si>
  <si>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</si>
  <si>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</si>
  <si>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</si>
  <si>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</si>
  <si>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</si>
  <si>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</si>
  <si>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</si>
  <si>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</si>
  <si>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</si>
  <si>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</si>
  <si>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</si>
  <si>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</si>
  <si>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</si>
  <si>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</si>
  <si>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</si>
  <si>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</si>
  <si>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</si>
  <si>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</si>
  <si>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</si>
  <si>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</si>
  <si>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</si>
  <si>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</si>
  <si>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</si>
  <si>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</si>
  <si>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</si>
  <si>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</si>
  <si>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</si>
  <si>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</si>
  <si>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</si>
  <si>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</si>
  <si>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</si>
  <si>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</si>
  <si>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</si>
  <si>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</si>
  <si>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</si>
  <si>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</si>
  <si>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</si>
  <si>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</si>
  <si>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</si>
  <si>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</si>
  <si>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</si>
  <si>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</si>
  <si>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</si>
  <si>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</si>
  <si>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</si>
  <si>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</si>
  <si>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</si>
  <si>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</si>
  <si>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</si>
  <si>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</si>
  <si>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</si>
  <si>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</si>
  <si>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</si>
  <si>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</si>
  <si>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</si>
  <si>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</si>
  <si>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</si>
  <si>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</si>
  <si>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</si>
  <si>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</si>
  <si>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</si>
  <si>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</si>
  <si>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</si>
  <si>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</si>
  <si>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</si>
  <si>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</si>
  <si>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</si>
  <si>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</si>
  <si>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</si>
  <si>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</si>
  <si>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</si>
  <si>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</si>
  <si>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</si>
  <si>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</si>
  <si>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</si>
  <si>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</si>
  <si>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</si>
  <si>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</si>
  <si>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</si>
  <si>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</si>
  <si>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</si>
  <si>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</si>
  <si>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</si>
  <si>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</si>
  <si>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</si>
  <si>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</si>
  <si>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</si>
  <si>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</si>
  <si>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</si>
  <si>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</si>
  <si>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</si>
  <si>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</si>
  <si>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</si>
  <si>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</si>
  <si>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</si>
  <si>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</si>
  <si>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</si>
  <si>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</si>
  <si>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</si>
  <si>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</si>
  <si>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</si>
  <si>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</si>
  <si>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</si>
  <si>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</si>
  <si>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</si>
  <si>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</si>
  <si>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</si>
  <si>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</si>
  <si>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</si>
  <si>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</si>
  <si>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</si>
  <si>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</si>
  <si>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</si>
  <si>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</si>
  <si>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</si>
  <si>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</si>
  <si>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</si>
  <si>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</si>
  <si>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</si>
  <si>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</si>
  <si>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</si>
  <si>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</si>
  <si>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</si>
  <si>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</si>
  <si>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</si>
  <si>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</si>
  <si>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</si>
  <si>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</si>
  <si>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</si>
  <si>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</si>
  <si>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</si>
  <si>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</si>
  <si>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</si>
  <si>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</si>
  <si>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</si>
  <si>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</si>
  <si>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</si>
  <si>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</si>
  <si>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</si>
  <si>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</si>
  <si>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</si>
  <si>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</si>
  <si>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</si>
  <si>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</si>
  <si>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</si>
  <si>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</si>
  <si>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</si>
  <si>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</si>
  <si>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</si>
  <si>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</si>
  <si>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</si>
  <si>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</si>
  <si>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</si>
  <si>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</si>
  <si>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</si>
  <si>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</si>
  <si>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</si>
  <si>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</si>
  <si>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</si>
  <si>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</si>
  <si>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</si>
  <si>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</si>
  <si>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</si>
  <si>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</si>
  <si>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</si>
  <si>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</si>
  <si>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</si>
  <si>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</si>
  <si>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</si>
  <si>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</si>
  <si>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</si>
  <si>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</si>
  <si>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</si>
  <si>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</si>
  <si>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</si>
  <si>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</si>
  <si>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</si>
  <si>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</si>
  <si>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</si>
  <si>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</si>
  <si>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</si>
  <si>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</si>
  <si>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</si>
  <si>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</si>
  <si>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</si>
  <si>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</si>
  <si>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</si>
  <si>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</si>
  <si>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</si>
  <si>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</si>
  <si>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</si>
  <si>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</si>
  <si>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</si>
  <si>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</si>
  <si>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</si>
  <si>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</si>
  <si>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</si>
  <si>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</si>
  <si>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</si>
  <si>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</si>
  <si>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</si>
  <si>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</si>
  <si>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</si>
  <si>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</si>
  <si>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</si>
  <si>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</si>
  <si>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</si>
  <si>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</si>
  <si>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</si>
  <si>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</si>
  <si>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</si>
  <si>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</si>
  <si>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</si>
  <si>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</si>
  <si>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</si>
  <si>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</si>
  <si>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</si>
  <si>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</si>
  <si>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</si>
  <si>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</si>
  <si>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</si>
  <si>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</si>
  <si>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</si>
  <si>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</si>
  <si>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</si>
  <si>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</si>
  <si>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</si>
  <si>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</si>
  <si>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</si>
  <si>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</si>
  <si>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</si>
  <si>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</si>
  <si>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</si>
  <si>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</si>
  <si>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</si>
  <si>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</si>
  <si>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</si>
  <si>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</si>
  <si>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</si>
  <si>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</si>
  <si>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</si>
  <si>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</si>
  <si>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</si>
  <si>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</si>
  <si>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</si>
  <si>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</si>
  <si>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</si>
  <si>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</si>
  <si>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</si>
  <si>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</si>
  <si>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</si>
  <si>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</si>
  <si>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</si>
  <si>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</si>
  <si>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</si>
  <si>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</si>
  <si>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</si>
  <si>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</si>
  <si>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</si>
  <si>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</si>
  <si>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</si>
  <si>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</si>
  <si>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</si>
  <si>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</si>
  <si>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</si>
  <si>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</si>
  <si>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</si>
  <si>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</si>
  <si>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</si>
  <si>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</si>
  <si>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</si>
  <si>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</si>
  <si>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</si>
  <si>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</si>
  <si>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</si>
  <si>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</si>
  <si>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</si>
  <si>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</si>
  <si>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</si>
  <si>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</si>
  <si>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</si>
  <si>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</si>
  <si>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</si>
  <si>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</si>
  <si>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</si>
  <si>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</si>
  <si>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</si>
  <si>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</si>
  <si>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</si>
  <si>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</si>
  <si>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</si>
  <si>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</si>
  <si>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</si>
  <si>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</si>
  <si>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</si>
  <si>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</si>
  <si>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</si>
  <si>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</si>
  <si>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</si>
  <si>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</si>
  <si>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</si>
  <si>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</si>
  <si>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</si>
  <si>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</si>
  <si>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</si>
  <si>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</si>
  <si>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</si>
  <si>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</si>
  <si>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</si>
  <si>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</si>
  <si>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</si>
  <si>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</si>
  <si>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</si>
  <si>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</si>
  <si>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</si>
  <si>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</si>
  <si>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</si>
  <si>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</si>
  <si>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</si>
  <si>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</si>
  <si>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</si>
  <si>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</si>
  <si>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</si>
  <si>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</si>
  <si>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</si>
  <si>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</si>
  <si>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</si>
  <si>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</si>
  <si>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</si>
  <si>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</si>
  <si>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</si>
  <si>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</si>
  <si>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</si>
  <si>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</si>
  <si>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</si>
  <si>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</si>
  <si>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</si>
  <si>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</si>
  <si>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</si>
  <si>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</si>
  <si>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</si>
  <si>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</si>
  <si>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</si>
  <si>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</si>
  <si>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</si>
  <si>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</si>
  <si>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</si>
  <si>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</si>
  <si>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</si>
  <si>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</si>
  <si>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</si>
  <si>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</si>
  <si>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</si>
  <si>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</si>
  <si>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</si>
  <si>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</si>
  <si>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</si>
  <si>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</si>
  <si>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</si>
  <si>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</si>
  <si>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</si>
  <si>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</si>
  <si>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</si>
  <si>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</si>
  <si>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</si>
  <si>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</si>
  <si>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</si>
  <si>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</si>
  <si>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</si>
  <si>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</si>
  <si>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</si>
  <si>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</si>
  <si>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</si>
  <si>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</si>
  <si>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</si>
  <si>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</si>
  <si>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</si>
  <si>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</si>
  <si>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</si>
  <si>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</si>
  <si>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</si>
  <si>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</si>
  <si>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</si>
  <si>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</si>
  <si>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</si>
  <si>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</si>
  <si>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</si>
  <si>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</si>
  <si>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</si>
  <si>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</si>
  <si>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</si>
  <si>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</si>
  <si>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</si>
  <si>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</si>
  <si>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</si>
  <si>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</si>
  <si>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</si>
  <si>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</si>
  <si>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</si>
  <si>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</si>
  <si>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</si>
  <si>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</si>
  <si>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</si>
  <si>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</si>
  <si>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</si>
  <si>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</si>
  <si>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</si>
  <si>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</si>
  <si>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</si>
  <si>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</si>
  <si>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</si>
  <si>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</si>
  <si>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</si>
  <si>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</si>
  <si>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</si>
  <si>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</si>
  <si>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</si>
  <si>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</si>
  <si>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</si>
  <si>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</si>
  <si>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</si>
  <si>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</si>
  <si>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</si>
  <si>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</si>
  <si>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</si>
  <si>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</si>
  <si>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</si>
  <si>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</si>
  <si>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</si>
  <si>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</si>
  <si>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</si>
  <si>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</si>
  <si>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</si>
  <si>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</si>
  <si>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</si>
  <si>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</si>
  <si>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</si>
  <si>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</si>
  <si>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</si>
  <si>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</si>
  <si>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</si>
  <si>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</si>
  <si>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</si>
  <si>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</si>
  <si>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</si>
  <si>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</si>
  <si>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</si>
  <si>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</si>
  <si>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</si>
  <si>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</si>
  <si>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</si>
  <si>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</si>
  <si>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</si>
  <si>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PCM-20251009-00001495</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</si>
  <si>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</si>
  <si>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</si>
  <si>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</si>
  <si>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</si>
  <si>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</si>
  <si>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</si>
  <si>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</si>
  <si>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</si>
  <si>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</si>
  <si>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</si>
  <si>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</si>
  <si>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</si>
  <si>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</si>
  <si>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</si>
  <si>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</si>
  <si>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</si>
  <si>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</si>
  <si>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PCM-20251009-00001353</t>
  </si>
  <si>
    <t xml:space="preserve">ETA 30 mins </t>
  </si>
  <si>
    <t>PCM-20251009-00001408</t>
  </si>
  <si>
    <t>ETA 55 mins</t>
  </si>
  <si>
    <t>PCM-20251009-00001424</t>
  </si>
  <si>
    <t>ETA 110 mins</t>
  </si>
  <si>
    <t xml:space="preserve">ETA 20 mins </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</si>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</sst>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9" totalsRowShown="0" headerRowDxfId="15" dataDxfId="14" headerRowBorderDxfId="12" tableBorderDxfId="13">
  <autoFilter ref="A1:L2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276.72218275463092</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45939.670608101849</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45939.670608101849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45939.670608101849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45939.670608101849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45939.670608101849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45939.670608101849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45939.670608101849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45939.670608101849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45939.670608101849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45939.670608101849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45939.670608101849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45939.670608101849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45939.670608101849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45939.670608101849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45939.670608101849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45939.670608101849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45939.670608101849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45939.670608101849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45939.670608101849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45939.670608101849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45939.670608101849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45939.670608101849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45939.670608101849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45939.670608101849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45939.670608101849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45939.670608101849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45939.670608101849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45939.670608101849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45939.670608101849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45939.670608101849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45939.670608101849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45939.670608101849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45939.670608101849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45939.670608101849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45939.670608101849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45939.670608101849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45939.670608101849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45939.670608101849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45939.670608101849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45939.670608101849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45939.670608101849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45939.670608101849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45939.670608101849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45939.670608101849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45939.670608101849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45939.670608101849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45939.670608101849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45939.670608101849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45939.670608101849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45939.670608101849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45939.670608101849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45939.670608101849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45939.670608101849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45939.670608101849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45939.670608101849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45939.670608101849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45939.670608101849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45939.670608101849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45939.670608101849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45939.670608101849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45939.670608101849</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45939.670608101849</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91166C97-D558-46BF-AB47-A9E6BE62C07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132.94352476851782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114.67077013888775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0.20317754629650153</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
      </c>
      <c r="C7" s="18"/>
      <c r="D7" s="18"/>
      <c r="E7" s="120"/>
      <c r="F7" s="121"/>
      <c r="G7" s="122">
        <f ca="1">IFERROR(NOW()-F7,"-")</f>
        <v>45939.670608101849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45939.670608101849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45939.670608101849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45939.670608101849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45939.670608101849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45939.670608101849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45939.670608101849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45939.670608101849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45939.670608101849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45939.670608101849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45939.670608101849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45939.670608101849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45939.670608101849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45939.670608101849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45939.670608101849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45939.670608101849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45939.670608101849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45939.670608101849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45939.670608101849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45939.670608101849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45939.670608101849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45939.670608101849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45939.670608101849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45939.670608101849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45939.670608101849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45939.670608101849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45939.670608101849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45939.670608101849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45939.670608101849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45939.670608101849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45939.670608101849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45939.670608101849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45939.670608101849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45939.670608101849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45939.670608101849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45939.670608101849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45939.670608101849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45939.670608101849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45939.670608101849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45939.670608101849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45939.670608101849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45939.670608101849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45939.670608101849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45939.670608101849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45939.670608101849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45939.670608101849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45939.670608101849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45939.670608101849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45939.670608101849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45939.670608101849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45939.670608101849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45939.670608101849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45939.670608101849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45939.670608101849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45939.670608101849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45939.670608101849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45939.670608101849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45939.670608101849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45939.670608101849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45939.670608101849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45939.670608101849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45939.670608101849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45939.670608101849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45939.670608101849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45939.670608101849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45939.670608101849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45939.670608101849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45939.670608101849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45939.670608101849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45939.670608101849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45939.670608101849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45939.670608101849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45939.670608101849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45939.670608101849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45939.670608101849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45939.670608101849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45939.670608101849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45939.670608101849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45939.670608101849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45939.670608101849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45939.670608101849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45939.670608101849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45939.670608101849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45939.670608101849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45939.670608101849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45939.670608101849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45939.670608101849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45939.670608101849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45939.670608101849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45939.670608101849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45939.670608101849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45939.670608101849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45939.670608101849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45939.670608101849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45939.670608101849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45939.670608101849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45939.670608101849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45939.670608101849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45939.670608101849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45939.670608101849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45939.670608101849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45939.670608101849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45939.670608101849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45939.670608101849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45939.670608101849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45939.670608101849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45939.670608101849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45939.670608101849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45939.670608101849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45939.670608101849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45939.670608101849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45939.670608101849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45939.670608101849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45939.670608101849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45939.670608101849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45939.670608101849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45939.670608101849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45939.670608101849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45939.670608101849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45939.670608101849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45939.670608101849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45939.670608101849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45939.670608101849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45939.670608101849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45939.670608101849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45939.670608101849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45939.670608101849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45939.670608101849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45939.670608101849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45939.670608101849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45939.670608101849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45939.670608101849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45939.670608101849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45939.670608101849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45939.670608101849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45939.670608101849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45939.670608101849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45939.670608101849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45939.670608101849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45939.670608101849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45939.670608101849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45939.670608101849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45939.670608101849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45939.670608101849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45939.670608101849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45939.670608101849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45939.670608101849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45939.670608101849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45939.670608101849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45939.670608101849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45939.670608101849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45939.670608101849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45939.670608101849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45939.670608101849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45939.670608101849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45939.670608101849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45939.670608101849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45939.670608101849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45939.670608101849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45939.670608101849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45939.670608101849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45939.670608101849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45939.670608101849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45939.670608101849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45939.670608101849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45939.670608101849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45939.670608101849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45939.670608101849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45939.670608101849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45939.670608101849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45939.670608101849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45939.670608101849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45939.670608101849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45939.670608101849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45939.670608101849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45939.670608101849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45939.670608101849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45939.670608101849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45939.670608101849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45939.670608101849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45939.670608101849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45939.670608101849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45939.670608101849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45939.670608101849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45939.670608101849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45939.670608101849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45939.670608101849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45939.670608101849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45939.670608101849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45939.670608101849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45939.670608101849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45939.670608101849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45939.670608680557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45939.670608680557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45939.670608680557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45939.670608680557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45939.670608680557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45939.670608680557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45939.670608680557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45939.670608680557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45939.670608680557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45939.670608680557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45939.670608680557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45939.670608680557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45939.670608680557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45939.670608680557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45939.670608680557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45939.670608680557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45939.670608680557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45939.670608680557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45939.670608680557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45939.670608680557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45939.670608680557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45939.670608680557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45939.670608680557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45939.670608680557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45939.670608680557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45939.670608680557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45939.670608680557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45939.670608680557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45939.670608680557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45939.670608680557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45939.670608680557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45939.670608680557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45939.670608680557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45939.670608680557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45939.670608680557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45939.670608680557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45939.670608680557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45939.670608680557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45939.670608680557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45939.670608680557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45939.670608680557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45939.670608680557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45939.670608680557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45939.670608680557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45939.670608680557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45939.670608680557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45939.670608680557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45939.670608680557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45939.670608680557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45939.670608680557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45939.670608680557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45939.670608680557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45939.670608680557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45939.670608680557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45939.670608680557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45939.670608680557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45939.670608680557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45939.670608680557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45939.670608680557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45939.670608680557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45939.670608680557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45939.670608680557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45939.670608680557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45939.670608680557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45939.670608680557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45939.670608680557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45939.670608680557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45939.670608680557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45939.670608680557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45939.670608680557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45939.670608680557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45939.670608680557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45939.670608680557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45939.670608680557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45939.670608680557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45939.670608680557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45939.670608680557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45939.670608680557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45939.670608680557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45939.670608680557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45939.670608680557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45939.670608680557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45939.670608680557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45939.670608680557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45939.670608680557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45939.670608680557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45939.670608680557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45939.670608680557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45939.670608680557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45939.670608680557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45939.670608680557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45939.670608680557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45939.670608680557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45939.670608680557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45939.670608680557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45939.670608680557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45939.670608680557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45939.670608680557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45939.670608680557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45939.670608680557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45939.670608680557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45939.670608680557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45939.670608680557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45939.670608680557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45939.670608680557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45939.670608680557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45939.670608680557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45939.670608680557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45939.670608680557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45939.670608680557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45939.670608680557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45939.670608680557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45939.670608680557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45939.670608680557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45939.670608680557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45939.670608680557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45939.670608680557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45939.670608680557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45939.670608680557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45939.670608680557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45939.670608680557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45939.670608680557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45939.670608680557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45939.670608680557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45939.670608680557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45939.670608680557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45939.670608680557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45939.670608680557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45939.670608680557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45939.670608680557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45939.670608680557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45939.670608680557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45939.670608680557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45939.670608680557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45939.670608680557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45939.670608680557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45939.670608680557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45939.670608680557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45939.670608680557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45939.670608680557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45939.670608680557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45939.670608680557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45939.670608680557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45939.670608680557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45939.670608680557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45939.670608680557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45939.670608680557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45939.670608680557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45939.670608680557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45939.670608680557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45939.670608680557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45939.670608680557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45939.670608680557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45939.670608680557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45939.670608680557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45939.670608680557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45939.670608680557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45939.670608680557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45939.670608680557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45939.670608680557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45939.670608680557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45939.670608680557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45939.670608680557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45939.670608680557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45939.670608680557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45939.670608680557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45939.670608680557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45939.670608680557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45939.670608680557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45939.670608680557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45939.670608680557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45939.670608680557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45939.670608680557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45939.670608680557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45939.670608680557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45939.670608680557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45939.670608680557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45939.670608680557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45939.670608680557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45939.670608680557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45939.670608680557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45939.670608680557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45939.670608680557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45939.670608680557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45939.670608680557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45939.670608680557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45939.670608680557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45939.670608680557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45939.670608680557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45939.670608680557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45939.670608680557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45939.670608680557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45939.670608680557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45939.670608680557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45939.670608680557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45939.670608680557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45939.670608680557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45939.670608680557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45939.670608680557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45939.670608680557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45939.670608680557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45939.670608680557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45939.670608680557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45939.670608680557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45939.670608680557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45939.670608680557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45939.670608680557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45939.670608680557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45939.670608680557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45939.670608680557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45939.670608680557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45939.670608680557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45939.670608680557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45939.670608680557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45939.670608680557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45939.670608680557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45939.670608680557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45939.670608680557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45939.670608680557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45939.670608680557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45939.670608680557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45939.670608680557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45939.670608680557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45939.670608680557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45939.670608680557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45939.670608680557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45939.670608680557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45939.670608680557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45939.670608680557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45939.670608680557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45939.670608680557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45939.670608680557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45939.670608680557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45939.670608680557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45939.670608680557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45939.670608680557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45939.670608680557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45939.670608680557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45939.670608680557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45939.670608680557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45939.670608680557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45939.670608680557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45939.670608680557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45939.670608680557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45939.670608680557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45939.670608680557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45939.670608680557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45939.670608680557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45939.670608680557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45939.670608680557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45939.670608680557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45939.670608680557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45939.670608680557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45939.670608680557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45939.670608680557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45939.670608680557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45939.670608680557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45939.670608680557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45939.670608680557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45939.670608680557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45939.670608680557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45939.670608680557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45939.670608680557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45939.670608680557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45939.670608680557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45939.670608680557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45939.670608680557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45939.670608680557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45939.670608680557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45939.670608680557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45939.670608680557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45939.670608680557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45939.670608680557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45939.670608680557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45939.670608680557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45939.670608680557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45939.670608680557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45939.670608680557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45939.670608680557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45939.670608680557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45939.670608680557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45939.670608680557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45939.670608680557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45939.670608680557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45939.670608680557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45939.670608680557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45939.670608680557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45939.670608680557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45939.670608680557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45939.670608680557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45939.670608680557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45939.670608680557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45939.670608680557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45939.670608680557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45939.670608680557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45939.670608680557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45939.670608680557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45939.670608680557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45939.670608680557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45939.670608680557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45939.670608680557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45939.670608680557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45939.670608680557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45939.670608680557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45939.670608680557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45939.670608680557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45939.670608680557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45939.670608680557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45939.670608680557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45939.670608680557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45939.670608680557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45939.670608680557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45939.670608680557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45939.670608680557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45939.670608680557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45939.670608680557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45939.670608680557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45939.670608680557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45939.670608680557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45939.670608680557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45939.670608680557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45939.670608680557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45939.670608680557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45939.670608680557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45939.670608680557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45939.670608680557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45939.670608680557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45939.670608680557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45939.670608680557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45939.670608680557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45939.670608680557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45939.670608680557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45939.670608680557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45939.670608680557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45939.670608680557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45939.670608680557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45939.670608680557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45939.670608680557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45939.670608680557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45939.670608680557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45939.670608680557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45939.670608680557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45939.670608680557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45939.670608680557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45939.670608680557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45939.670608680557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45939.670608680557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45939.670608680557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45939.670608680557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45939.670608680557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45939.670608680557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45939.670608680557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45939.670608680557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45939.670608680557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45939.670608680557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45939.670608680557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45939.670608680557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45939.670608680557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45939.670608680557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45939.670608680557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45939.670608680557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45939.670608680557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45939.670608680557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45939.670608680557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45939.670608680557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45939.670608680557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45939.670608680557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45939.670608680557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45939.670608680557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45939.670608680557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45939.670608680557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45939.670608680557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45939.670608680557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45939.670608680557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45939.670608680557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45939.670608680557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45939.670608680557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45939.670608680557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45939.670608680557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45939.670608680557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45939.670608680557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45939.670608680557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45939.670608680557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45939.670608680557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45939.670608680557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45939.670608680557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45939.670608680557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45939.670608680557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45939.670608680557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45939.670608680557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45939.670608680557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45939.670608680557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45939.670608680557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45939.670608680557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45939.670608680557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45939.670608680557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45939.670608680557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45939.670608680557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45939.670608680557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45939.670608680557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45939.670608680557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45939.670608680557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45939.670608680557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45939.670608680557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45939.670608680557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45939.670608680557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45939.670608680557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45939.670608680557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45939.670608680557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45939.670608680557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45939.670608680557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45939.670608680557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45939.670608680557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45939.670608680557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45939.670608680557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45939.670608680557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45939.670608680557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45939.670608680557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45939.670608680557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45939.670608680557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45939.670608680557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45939.670608680557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45939.670608680557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45939.670608680557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45939.670608680557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45939.670608680557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45939.670608680557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45939.670608680557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45939.670608680557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45939.670608680557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45939.670608680557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45939.670608680557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45939.670608680557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45939.670608680557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45939.670608680557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45939.670608680557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45939.670608680557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45939.670608680557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45939.670608680557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45939.670608680557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45939.670608680557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45939.670608680557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45939.670608680557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45939.670608680557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45939.670608680557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45939.670608680557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45939.670608680557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45939.670608680557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45939.670608680557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45939.670608680557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45939.670608680557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45939.670608680557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45939.670608680557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45939.670608680557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45939.670608680557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45939.670608680557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45939.670608680557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45939.670608680557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45939.670608680557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45939.670608680557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45939.670608680557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45939.670608680557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45939.670608680557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45939.670608680557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45939.670608680557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45939.670608680557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45939.670608680557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45939.670608680557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45939.670608680557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45939.670608680557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45939.670608680557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45939.670608680557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45939.670608680557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45939.670608680557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45939.670608680557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45939.670608680557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45939.670608680557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45939.670608680557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45939.670608680557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45939.670608680557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45939.670608680557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45939.670608680557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45939.670608680557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45939.670608680557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45939.670608680557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45939.670608680557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45939.670608680557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45939.670608680557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45939.670608680557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45939.670608680557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45939.670608680557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45939.670608680557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45939.670608680557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45939.670608680557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45939.670608680557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45939.670608680557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45939.670608680557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45939.670608680557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45939.670608680557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45939.670608680557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45939.670608680557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45939.670608680557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45939.670608680557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45939.670608680557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45939.670608680557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45939.670608680557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45939.670608680557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45939.670608680557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45939.670608680557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45939.670608680557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45939.670608680557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45939.670608680557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45939.670608680557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45939.670608680557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45939.670608680557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45939.670608680557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45939.670608680557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45939.670608680557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45939.670608680557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45939.670608680557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45939.670608680557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45939.670608680557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45939.670608680557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45939.670608680557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45939.670608680557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45939.670608680557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45939.670608680557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45939.670608680557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45939.670608680557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45939.670608680557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45939.670608680557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45939.670608680557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45939.670608680557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45939.670608680557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45939.670608680557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45939.670608680557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45939.670608680557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45939.670608680557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45939.670608680557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45939.670608680557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45939.670608680557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45939.670608680557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45939.670608680557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45939.670608680557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45939.670608680557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45939.670608680557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45939.670608680557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45939.670608680557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45939.670608680557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45939.670608680557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45939.670608680557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45939.670608680557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45939.670608680557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45939.670608680557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45939.670608680557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45939.670608680557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45939.670608680557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45939.670608680557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45939.670608680557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45939.670608680557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45939.670608680557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45939.670608680557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45939.670608680557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45939.670608680557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45939.670608680557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45939.670608680557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45939.670608680557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45939.670608680557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45939.670608680557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45939.670608680557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45939.670608680557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45939.670608680557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45939.670608680557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45939.670608680557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45939.670608680557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45939.670608680557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45939.670608680557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45939.670608680557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45939.670608680557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45939.670608680557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45939.670608680557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45939.670608680557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45939.670608680557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45939.670608680557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45939.670608680557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45939.670608680557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45939.670608680557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45939.670608680557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45939.670608680557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45939.670608680557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45939.670608680557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45939.670608680557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45939.670608680557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45939.670608680557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45939.670608680557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45939.670608680557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45939.670608680557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45939.670608680557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45939.670608680557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45939.670608680557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45939.670608680557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45939.670608680557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45939.670608680557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45939.670608680557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45939.670608680557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45939.670608680557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45939.670608680557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45939.670608680557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45939.670608680557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45939.670608680557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45939.670608680557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45939.670608680557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45939.670608680557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45939.670608680557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45939.670608680557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45939.670608680557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45939.670608680557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45939.670608680557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45939.670608680557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45939.670608680557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45939.670608680557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45939.670608680557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45939.670608680557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45939.670608680557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45939.670608680557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45939.670608680557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45939.670608680557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45939.670608680557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45939.670608680557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45939.670608680557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45939.670608680557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45939.670608680557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45939.670608680557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45939.670608680557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45939.670608680557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45939.670608680557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45939.670608680557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45939.670608680557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45939.670608680557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45939.670608680557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45939.670608680557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45939.670608680557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45939.670608680557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45939.670608680557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45939.670608680557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45939.670608680557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45939.670608680557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45939.670608680557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45939.670608680557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45939.670608680557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45939.670608680557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45939.670608680557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45939.670608680557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45939.670608680557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45939.670608680557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45939.670608680557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45939.670608680557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45939.670608680557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45939.670608680557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45939.670608680557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45939.670608680557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45939.670608680557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45939.670608680557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45939.670608680557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45939.670608680557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45939.670608680557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45939.670608680557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45939.670608680557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45939.670608680557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45939.670608680557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45939.670608680557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45939.670608680557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45939.670608680557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45939.670608680557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45939.670608680557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45939.670608680557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45939.670608680557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45939.670608680557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45939.670608680557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45939.670608680557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45939.670608680557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45939.670608680557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45939.670608680557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45939.670608680557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45939.670608680557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45939.670608680557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45939.670608680557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45939.670608680557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45939.670608680557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45939.670608680557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45939.670608680557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45939.670608680557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45939.670608680557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45939.670608680557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45939.670608680557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45939.670608680557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45939.670608680557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45939.670608680557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45939.670608680557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45939.670608680557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45939.670608680557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45939.670608680557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45939.670608680557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45939.670608680557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45939.670608680557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45939.670608680557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45939.670608680557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45939.670608680557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45939.670608680557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45939.670608680557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45939.670608680557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45939.670608680557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45939.670608680557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45939.670608680557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45939.670608680557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45939.670608680557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45939.670608680557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45939.670608680557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45939.670608680557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45939.670608680557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45939.670608680557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45939.670608680557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45939.670608680557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45939.670608680557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45939.670608680557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45939.670608680557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45939.670608680557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45939.670608680557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45939.670608680557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45939.670608680557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45939.670608680557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45939.670608680557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45939.670608680557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45939.670608680557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45939.670608680557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45939.670608680557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45939.670608680557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45939.670608680557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45939.670608680557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45939.670608680557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45939.670608680557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45939.670608680557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45939.670608680557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45939.670608680557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45939.670608680557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45939.670608680557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45939.670608680557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45939.670608680557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45939.670608680557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45939.670608680557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45939.670608680557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45939.670608680557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45939.670608680557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45939.670608680557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45939.670608680557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45939.670608680557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45939.670608680557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45939.670608680557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45939.670608680557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45939.670608680557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45939.670608680557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45939.670608680557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45939.670608680557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45939.670608680557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45939.670608680557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45939.670608680557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45939.670608680557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45939.670608680557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45939.670608680557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45939.670608680557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45939.670608680557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45939.670608680557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45939.670608680557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45939.670608680557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45939.670608680557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45939.670608680557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45939.670608680557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45939.670608680557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45939.670608680557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45939.670608680557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45939.670608680557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45939.670608680557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45939.670608680557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45939.670608680557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45939.670608680557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45939.670608680557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45939.670608680557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45939.670608680557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45939.670608680557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45939.670608680557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45939.670608680557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45939.670608680557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45939.670608680557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45939.670608680557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45939.670608680557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45939.670608680557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45939.670608680557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45939.670608680557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45939.670608680557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45939.670608680557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45939.670608680557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45939.670608680557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45939.670608680557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45939.670608680557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45939.670608680557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45939.670608680557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45939.670608680557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45939.670608680557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45939.670608680557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45939.670608680557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45939.670608680557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45939.670608680557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45939.670608680557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45939.670608680557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45939.670608680557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45939.670608680557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45939.670608680557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45939.670608680557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45939.670608680557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45939.670608680557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45939.670608680557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45939.670608680557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45939.670608680557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45939.670608680557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45939.670608680557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45939.670608680557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45939.670608680557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45939.670608680557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45939.670608680557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45939.670608680557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45939.670608680557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45939.670608680557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45939.670608680557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45939.670608680557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45939.670608680557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45939.670608680557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45939.670608680557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45939.670608680557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45939.670608680557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45939.670608680557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45939.670608680557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45939.670608680557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45939.670608680557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45939.670608680557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45939.670608680557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45939.670608680557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45939.670608680557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45939.670608680557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45939.670608680557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45939.670608680557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45939.670608680557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45939.670608680557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45939.670608680557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45939.670608680557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45939.670608680557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45939.670608680557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45939.670608680557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45939.670608680557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45939.670608680557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45939.670608680557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45939.670608680557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45939.670608680557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45939.670608680557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45939.670608680557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45939.670608680557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45939.670608680557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45939.670608680557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45939.670608680557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45939.670608680557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45939.670608680557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45939.670608680557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45939.670608680557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45939.670608680557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45939.670608680557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45939.670608680557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45939.670608680557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45939.670608680557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45939.670608680557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45939.670608680557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45939.670608680557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45939.670608680557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45939.670608680557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45939.670608680557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45939.670608680557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45939.670608680557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45939.670608680557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45939.670608680557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45939.670608680557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45939.670608680557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45939.670608680557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45939.670608680557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45939.670608680557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45939.670608680557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45939.670608680557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45939.670608680557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45939.670608680557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45939.670608680557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45939.670608680557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45939.670608680557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45939.670608680557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45939.670608680557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45939.670608680557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45939.670608680557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45939.670608680557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45939.670608680557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45939.670608680557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45939.670608680557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45939.670608680557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45939.670608680557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45939.670608680557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45939.670608680557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45939.670608680557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45939.670608680557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45939.670608680557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45939.670608680557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45939.670608680557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45939.670608680557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45939.670608680557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45939.670608680557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45939.670608680557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45939.670608680557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45939.670608680557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45939.670608680557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45939.670608680557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45939.670608680557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45939.670608680557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45939.670608680557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45939.670608680557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45939.670608680557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45939.670608680557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45939.670608680557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45939.670608680557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45939.670608680557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45939.670608680557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45939.670608680557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45939.670608680557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45939.670608680557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45939.670608680557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45939.670608680557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45939.670608680557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45939.670608680557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45939.670608680557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45939.670608680557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45939.670608680557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45939.670608680557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45939.670608680557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45939.670608680557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45939.670608680557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45939.670608680557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45939.670608680557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45939.670608680557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45939.670608680557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45939.670608680557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45939.670608680557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45939.670608680557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45939.670608680557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45939.670608680557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45939.670608680557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45939.670608680557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45939.670608680557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45939.670608680557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45939.670608680557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45939.670608680557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45939.670608680557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45939.670608680557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45939.670608680557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45939.670608680557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45939.670608680557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45939.670608680557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45939.670608680557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45939.670608680557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45939.670608680557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45939.670608680557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45939.670608680557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45939.670608680557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45939.670608680557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45939.670608680557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45939.670608680557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45939.670608680557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45939.670608680557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45939.670608680557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45939.670608680557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45939.670608680557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45939.670608680557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45939.670608680557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45939.670608680557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45939.670608680557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45939.670608680557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45939.670608680557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45939.670608680557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45939.670608680557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45939.670608680557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45939.670608680557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45939.670608680557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45939.670608680557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45939.670608680557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45939.670608680557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45939.670608680557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45939.670608680557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45939.670608680557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45939.670608680557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45939.670608680557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45939.670608680557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45939.670608680557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45939.670608680557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45939.670608680557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45939.670608680557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45939.670608680557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45939.670608680557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45939.670608680557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45939.670608680557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45939.670608680557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45939.670608680557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45939.670608680557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45939.670608680557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45939.670608680557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45939.670608680557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45939.670608680557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45939.670608680557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45939.670608680557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45939.670608680557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45939.670608680557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45939.670608680557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45939.670608680557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45939.670608680557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45939.670608680557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45939.670608680557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45939.670608680557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45939.670608680557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45939.670608680557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45939.670608680557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45939.670608680557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45939.670608680557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45939.670608680557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45939.670608680557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45939.670608680557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45939.670608680557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45939.670608680557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45939.670608680557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45939.670608680557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45939.670608680557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45939.670608680557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45939.670608680557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45939.670608680557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45939.670608680557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45939.670608680557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45939.670608680557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45939.670608680557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45939.670608680557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45939.670608680557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45939.670608680557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45939.670608680557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45939.670608680557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45939.670608680557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45939.670608680557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45939.670608680557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45939.670608680557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45939.670608680557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45939.670608680557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45939.670608680557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45939.670608680557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45939.670608680557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45939.670608680557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45939.670608680557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45939.670608680557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45939.670608680557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45939.670608680557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45939.670608680557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45939.670608680557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45939.670608680557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45939.670608680557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45939.670608680557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45939.670608680557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45939.670608680557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45939.670608680557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45939.670608680557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45939.670608680557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45939.670608680557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45939.670608680557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45939.670608680557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45939.670608680557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45939.670608680557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45939.670608680557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45939.670608680557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45939.670608680557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45939.670608680557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45939.670608680557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45939.670608680557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45939.670608680557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45939.670608680557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45939.670608680557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45939.670608680557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45939.670608680557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45939.670608680557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45939.670608680557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45939.670608680557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45939.670608680557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45939.670608680557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45939.670608680557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45939.670608680557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45939.670608680557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45939.670608680557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45939.670608680557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45939.670608680557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45939.670608680557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45939.670608680557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45939.670608680557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45939.670608680557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45939.670608680557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45939.670608680557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45939.670608680557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45939.670608680557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45939.670608680557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45939.670608680557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45939.670608680557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45939.670608680557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45939.670608680557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45939.670608680557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45939.670608680557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45939.670608680557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45939.670608680557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45939.670608680557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45939.670608680557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45939.670608680557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45939.670608680557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45939.670608680557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45939.670608680557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45939.670608680557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45939.670608680557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45939.670608680557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45939.670608680557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45939.670608680557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45939.670608680557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45939.670608680557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45939.670608680557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45939.670608680557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45939.670608680557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45939.670608680557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45939.670608680557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45939.670608680557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45939.670608680557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45939.670608680557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45939.670608680557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45939.670608680557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45939.670608680557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45939.670608680557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45939.670608680557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45939.670608680557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45939.670608680557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45939.670608680557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45939.670608680557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45939.670608680557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45939.670608680557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45939.670608680557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45939.670608680557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45939.670608680557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45939.670608680557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45939.670608680557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45939.670608680557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45939.670608680557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45939.670608680557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45939.670608680557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45939.670608680557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45939.670608680557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45939.670608680557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45939.670608680557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45939.670608680557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45939.670608680557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45939.670608680557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45939.670608680557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45939.670608680557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45939.670608680557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45939.670608680557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45939.670608680557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45939.670608680557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45939.670608680557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45939.670608680557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45939.670608680557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45939.670608680557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45939.670608680557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45939.670608680557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45939.670608680557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45939.670608680557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45939.670608680557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45939.670608680557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45939.670608680557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45939.670608680557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45939.670608680557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45939.670608680557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45939.670608680557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45939.670608680557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45939.670608680557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236.18989050925302</v>
      </c>
      <c r="H2" s="105">
        <v>45703.474768518521</v>
      </c>
      <c r="I2" s="102" t="str">
        <f>IFERROR(VLOOKUP(D2,DB!A:F,6,0),"")</f>
        <v>SCECO</v>
      </c>
      <c r="J2" s="102" t="str">
        <f>IFERROR(VLOOKUP(D2,DB!A:G,7,0),"")</f>
        <v>Dead</v>
      </c>
      <c r="K2" s="107" t="s">
        <v>39056</v>
      </c>
      <c r="L2" s="99" t="str">
        <f>IFERROR(VLOOKUP(D2,DB!A:I,9,0),"")</f>
        <v>Latis</v>
      </c>
    </row>
    <row r="3" spans="1:16" ht="15" customHeight="1">
      <c r="A3" s="127" t="s">
        <v>39057</v>
      </c>
      <c r="B3" s="127" t="str">
        <f>IFERROR(VLOOKUP(D3,DB!A:K,11,0),"")</f>
        <v>R4</v>
      </c>
      <c r="C3" s="128">
        <v>3</v>
      </c>
      <c r="D3" s="99" t="s">
        <v>36646</v>
      </c>
      <c r="E3" s="104" t="s">
        <v>38964</v>
      </c>
      <c r="F3" s="131">
        <v>45939.557245370372</v>
      </c>
      <c r="G3" s="132">
        <f ca="1">IFERROR(NOW()-F3,"")</f>
        <v>0.11336273147753673</v>
      </c>
      <c r="H3" s="131">
        <v>45939.542118055557</v>
      </c>
      <c r="I3" s="127" t="str">
        <f>IFERROR(VLOOKUP(D3,DB!A:F,6,0),"")</f>
        <v>Generator-SG</v>
      </c>
      <c r="J3" s="127" t="str">
        <f>IFERROR(VLOOKUP(D3,DB!A:G,7,0),"")</f>
        <v>Weak</v>
      </c>
      <c r="K3" s="133" t="s">
        <v>39058</v>
      </c>
      <c r="L3" s="129" t="str">
        <f>IFERROR(VLOOKUP(D3,DB!A:I,9,0),"")</f>
        <v>Latis</v>
      </c>
    </row>
    <row r="4" spans="1:16" ht="15" customHeight="1">
      <c r="A4" s="127" t="s">
        <v>39059</v>
      </c>
      <c r="B4" s="127" t="str">
        <f>IFERROR(VLOOKUP(D4,DB!A:K,11,0),"")</f>
        <v>R4</v>
      </c>
      <c r="C4" s="128">
        <v>4</v>
      </c>
      <c r="D4" s="129" t="s">
        <v>34054</v>
      </c>
      <c r="E4" s="104" t="s">
        <v>38964</v>
      </c>
      <c r="F4" s="131">
        <v>45939.632881944446</v>
      </c>
      <c r="G4" s="132">
        <f ca="1">IFERROR(NOW()-F4,"")</f>
        <v>3.7726157403085381E-2</v>
      </c>
      <c r="H4" s="131">
        <v>45939.602094907408</v>
      </c>
      <c r="I4" s="127" t="str">
        <f>IFERROR(VLOOKUP(D4,DB!A:F,6,0),"")</f>
        <v>SCECO</v>
      </c>
      <c r="J4" s="127" t="str">
        <f>IFERROR(VLOOKUP(D4,DB!A:G,7,0),"")</f>
        <v>In progress</v>
      </c>
      <c r="K4" s="133" t="s">
        <v>39060</v>
      </c>
      <c r="L4" s="129" t="str">
        <f>IFERROR(VLOOKUP(D4,DB!A:I,9,0),"")</f>
        <v>Latis</v>
      </c>
    </row>
    <row r="5" spans="1:16" ht="15" customHeight="1">
      <c r="A5" s="127"/>
      <c r="B5" s="127" t="str">
        <f>IFERROR(VLOOKUP(D5,DB!A:K,11,0),"")</f>
        <v/>
      </c>
      <c r="C5" s="128"/>
      <c r="D5" s="129"/>
      <c r="E5" s="104"/>
      <c r="F5" s="131"/>
      <c r="G5" s="132">
        <f ca="1">IFERROR(NOW()-F5,"")</f>
        <v>45939.670608101849</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45939.670608101849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45939.670608101849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45939.670608101849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45939.670608101849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45939.670608101849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45939.670608101849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45939.670608101849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45939.670608101849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45939.670608101849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45939.670608101849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45939.670608101849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45939.670608101849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45939.670608101849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45939.670608101849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45939.670608101849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45939.670608101849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45939.670608101849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45939.670608101849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45939.670608101849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45939.670608101849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45939.670608101849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45939.670608101849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45939.670608101849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45939.670608101849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45939.670608101849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45939.670608101849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45939.670608101849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45939.670608101849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45939.670608101849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45939.670608101849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45939.670608101849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45939.670608101849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45939.670608101849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45939.670608101849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45939.670608101849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45939.670608101849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45939.670608101849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45939.670608101849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45939.670608101849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45939.670608101849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45939.670608101849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45939.670608101849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45939.670608101849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45939.670608101849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45939.670608101849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45939.670608101849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45939.670608101849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45939.670608101849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45939.670608101849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45939.670608101849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45939.670608101849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45939.670608101849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45939.670608101849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45939.670608101849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45939.670608101849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45939.670608101849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45939.670608101849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45939.670608101849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45939.670608101849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45939.670608101849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45939.670608101849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45939.670608101849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45939.670608101849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45939.670608101849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45939.670608101849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45939.670608101849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45939.670608101849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45939.670608101849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45939.670608101849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45939.670608101849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45939.670608101849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45939.670608101849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45939.670608101849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45939.670608101849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45939.670608101849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45939.670608101849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45939.670608101849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45939.670608101849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45939.670608101849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45939.670608101849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45939.670608101849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45939.670608101849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45939.670608101849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45939.670608101849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45939.670608101849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45939.670608101849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45939.670608101849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45939.670608101849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45939.670608101849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45939.670608101849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45939.670608101849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45939.670608101849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45939.670608101849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45939.670608101849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45939.670608101849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45939.670608101849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45939.670608101849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45939.670608101849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45939.670608101849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45939.670608101849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45939.670608101849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45939.670608101849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45939.670608101849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45939.670608101849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45939.670608101849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45939.670608101849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45939.670608101849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45939.670608101849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45939.670608101849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45939.670608101849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45939.670608101849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45939.670608101849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45939.670608101849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45939.670608101849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45939.670608101849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45939.670608101849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45939.670608101849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45939.670608101849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45939.670608101849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45939.670608101849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45939.670608101849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45939.670608101849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45939.670608101849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45939.670608101849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45939.670608101849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45939.670608101849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45939.670608101849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45939.670608101849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45939.670608101849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45939.670608101849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45939.670608101849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45939.670608101849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45939.670608101849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45939.670608101849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45939.670608101849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45939.670608101849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45939.670608101849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45939.670608101849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45939.670608101849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45939.670608101849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45939.670608101849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45939.670608101849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45939.670608101849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45939.670608101849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45939.670608101849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45939.670608101849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45939.670608101849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45939.670608101849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45939.670608101849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45939.670608101849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45939.670608101849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45939.670608101849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45939.670608101849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45939.670608101849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45939.670608101849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45939.670608101849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45939.670608101849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45939.670608101849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45939.670608101849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45939.670608101849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45939.670608101849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45939.670608101849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45939.670608101849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45939.670608101849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45939.670608101849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45939.670608101849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45939.670608101849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45939.670608101849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45939.670608101849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45939.670608101849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45939.670608101849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45939.670608101849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45939.670608101849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45939.670608101849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45939.670608101849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45939.670608101849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45939.670608101849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45939.670608101849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45939.670608101849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45939.670608101849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45939.670608101849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45939.670608101849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45939.670608101849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45939.670608101849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45939.670608101849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45939.670608101849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45939.670608101849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45939.670608101849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45939.670608101849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45939.670608101849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45939.670608101849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45939.670608101849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45939.670608101849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45939.670608101849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45939.670608101849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45939.670608101849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45939.670608101849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45939.670608101849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45939.670608101849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45939.670608101849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45939.670608101849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45939.670608101849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45939.670608101849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45939.670608101849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45939.670608101849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45939.670608101849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45939.670608101849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45939.670608101849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45939.670608101849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45939.670608101849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45939.670608101849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45939.670608101849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45939.670608101849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45939.670608101849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45939.670608101849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45939.670608101849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45939.670608101849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45939.670608101849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45939.670608101849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45939.670608101849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45939.670608101849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45939.670608101849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45939.670608101849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45939.670608101849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45939.670608101849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45939.670608101849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45939.670608101849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45939.670608101849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45939.670608101849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45939.670608101849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45939.670608101849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45939.670608101849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45939.670608101849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45939.670608101849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45939.670608101849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45939.670608101849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45939.670608101849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45939.670608101849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45939.670608101849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45939.670608101849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45939.670608101849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45939.670608101849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45939.670608101849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45939.670608101849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45939.670608101849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45939.670608101849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45939.670608101849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45939.670608101849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45939.670608101849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45939.670608101849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45939.670608101849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45939.670608101849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45939.670608101849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45939.670608101849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45939.670608101849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45939.670608101849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45939.670608101849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45939.670608101849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45939.670608101849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45939.670608101849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45939.670608101849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45939.670608101849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45939.670608101849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45939.670608101849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45939.670608101849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45939.670608101849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45939.670608101849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45939.670608101849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45939.670608101849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45939.670608101849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45939.670608101849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45939.670608101849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45939.670608101849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45939.670608101849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45939.670608101849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45939.670608101849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45939.670608101849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45939.670608101849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45939.670608101849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45939.670608101849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45939.670608101849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45939.670608101849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45939.670608101849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45939.670608101849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45939.670608101849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45939.670608101849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45939.670608101849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45939.670608101849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45939.670608101849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45939.670608101849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45939.670608101849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45939.670608101849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45939.670608101849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45939.670608101849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45939.670608101849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45939.670608101849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45939.670608101849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45939.670608101849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45939.670608101849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45939.670608101849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45939.670608101849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45939.670608101849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45939.670608101849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45939.670608101849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45939.670608101849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45939.670608101849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45939.670608101849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45939.670608101849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45939.670608101849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45939.670608101849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45939.670608101849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45939.670608101849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45939.670608101849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45939.670608101849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45939.670608101849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45939.670608101849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45939.670608101849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45939.670608101849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45939.670608101849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45939.670608101849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45939.670608101849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45939.670608101849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45939.670608101849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45939.670608101849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45939.670608101849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45939.670608101849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45939.670608101849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45939.670608101849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45939.670608101849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45939.670608101849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45939.670608101849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45939.670608101849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45939.670608101849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45939.670608101849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45939.670608101849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45939.670608101849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45939.670608101849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45939.670608101849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45939.670608101849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45939.670608101849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45939.670608101849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45939.670608101849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45939.670608101849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45939.670608101849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45939.670608101849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45939.670608101849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45939.670608101849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45939.670608101849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45939.670608101849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45939.670608101849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45939.670608101849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45939.670608101849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45939.670608101849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45939.670608101849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45939.670608101849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45939.670608101849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45939.670608101849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45939.670608101849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45939.670608101849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45939.670608101849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45939.670608101849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45939.670608101849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45939.670608101849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45939.670608101849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45939.670608101849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45939.670608101849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45939.670608101849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45939.670608101849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45939.670608101849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45939.670608101849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45939.670608101849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45939.670608101849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45939.670608101849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45939.670608101849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45939.670608101849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45939.670608101849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45939.670608101849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45939.670608101849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45939.670608101849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45939.670608101849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45939.670608101849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45939.670608101849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45939.670608101849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45939.670608101849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45939.670608101849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45939.670608101849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45939.670608101849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45939.670608101849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45939.670608101849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45939.670608101849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45939.670608101849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45939.670608101849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45939.670608101849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45939.670608101849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45939.670608101849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45939.670608101849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45939.670608101849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45939.670608101849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45939.670608101849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45939.670608101849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45939.670608101849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45939.670608101849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45939.670608101849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45939.670608101849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45939.670608101849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45939.670608101849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45939.670608101849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45939.670608101849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45939.670608101849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45939.670608101849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45939.670608101849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45939.670608101849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45939.670608101849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45939.670608101849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45939.670608101849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45939.670608101849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45939.670608101849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45939.670608101849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45939.670608101849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45939.670608101849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45939.670608101849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45939.670608101849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45939.670608101849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45939.670608101849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45939.670608101849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45939.670608101849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45939.670608101849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45939.670608101849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45939.670608101849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45939.670608101849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45939.670608101849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45939.670608101849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45939.670608101849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45939.670608101849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45939.670608101849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45939.670608101849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45939.670608101849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45939.670608101849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45939.670608101849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45939.670608101849</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45939.670608101849</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45939.670608101849</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45939.670608101849</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45939.670608101849</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45939.670608101849</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4">
        <f ca="1">IFERROR(NOW()-F2,"")</f>
        <v>47.8385479166609</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39043</v>
      </c>
      <c r="F3" s="38">
        <v>45926.188877314817</v>
      </c>
      <c r="G3" s="164">
        <f t="shared" ref="G3" ca="1" si="0">IFERROR(NOW()-F3,"")</f>
        <v>13.481730787032575</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126"/>
      <c r="E4" s="37"/>
      <c r="F4" s="38"/>
      <c r="G4" s="39">
        <f t="shared" ref="G4:G21" ca="1" si="1">IFERROR(NOW()-F4,"")</f>
        <v>45939.670608101849</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45939.670608101849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45939.670608101849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45939.670608101849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45939.670608101849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45939.670608101849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45939.670608101849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45939.670608101849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45939.670608101849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45939.670608101849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45939.670608101849</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45939.670608101849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45939.670608101849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45939.670608101849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45939.670608101849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45939.670608101849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45939.670608101849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45939.670608101849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45939.670608101849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45939.670608101849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45939.670608101849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45939.670608101849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45939.670608101849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45939.670608101849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45939.670608101849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45939.670608101849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45939.670608101849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45939.670608101849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45939.670608101849</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45939.670608101849</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45939.670608101849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45939.670608101849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45939.670608101849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45939.670608101849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45939.670608101849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45939.670608101849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45939.670608101849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45939.670608101849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45939.670608101849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45939.670608101849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45939.670608101849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45939.670608101849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45939.670608101849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45939.670608101849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45939.670608101849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45939.670608101849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45939.670608101849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45939.670608101849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45939.670608101849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45939.670608101849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45939.670608101849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45939.670608101849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45939.670608101849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45939.670608101849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45939.670608101849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45939.670608101849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45939.670608101849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45939.670608101849</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45939.670608101849</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45939.670608101849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45939.670608101849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45939.670608101849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45939.670608101849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45939.670608101849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45939.670608101849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45939.670608101849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45939.670608101849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45939.670608101849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45939.670608101849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45939.670608101849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45939.670608101849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45939.670608101849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45939.670608101849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45939.670608101849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45939.670608101849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45939.670608101849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45939.670608101849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45939.670608101849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45939.670608101849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45939.670608101849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45939.670608101849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45939.670608101849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45939.670608101849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45939.670608101849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45939.670608101849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45939.670608101849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45939.670608101849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45939.670608101849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45939.670608101849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45939.670608101849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45939.670608101849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45939.670608101849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45939.670608101849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45939.670608101849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45939.670608101849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45939.670608101849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45939.670608101849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45939.670608101849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45939.670608101849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45939.670608101849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45939.670608101849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45939.670608101849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45939.670608101849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45939.670608101849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45939.670608101849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45939.670608101849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45939.670608101849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45939.670608101849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45939.670608101849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45939.670608101849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45939.670608101849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45939.670608101849</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45939.670608101849</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9"/>
  <sheetViews>
    <sheetView workbookViewId="0">
      <selection activeCell="J6" sqref="J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39065</v>
      </c>
      <c r="B2" s="149" t="s">
        <v>5398</v>
      </c>
      <c r="C2" s="148">
        <v>1</v>
      </c>
      <c r="D2" s="149" t="s">
        <v>34463</v>
      </c>
      <c r="E2" s="148" t="s">
        <v>39066</v>
      </c>
      <c r="F2" s="150">
        <v>45926.772847222222</v>
      </c>
      <c r="G2" s="151">
        <f ca="1">IFERROR(NOW()-F2,"-")</f>
        <v>12.89776087962673</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0.14154560185124865</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5.7896358796278946</v>
      </c>
      <c r="H4" s="152">
        <v>45929.455266203702</v>
      </c>
      <c r="I4" s="149" t="str">
        <f>IFERROR(VLOOKUP(D4,DB!A:F,6,0),"")</f>
        <v>SCECO</v>
      </c>
      <c r="J4" s="149" t="str">
        <f>IFERROR(VLOOKUP(D4,DB!A:G,7,0),"")</f>
        <v>In progress</v>
      </c>
      <c r="K4" s="148" t="s">
        <v>39067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4.7283627314754995</v>
      </c>
      <c r="H5" s="152">
        <v>45934.470231481479</v>
      </c>
      <c r="I5" s="149" t="str">
        <f>IFERROR(VLOOKUP(D5,DB!A:F,6,0),"")</f>
        <v>SCECO</v>
      </c>
      <c r="J5" s="149" t="str">
        <f>IFERROR(VLOOKUP(D5,DB!A:G,7,0),"")</f>
        <v>Dead</v>
      </c>
      <c r="K5" s="148" t="s">
        <v>39067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1</v>
      </c>
      <c r="D6" s="157" t="s">
        <v>32951</v>
      </c>
      <c r="E6" s="157" t="s">
        <v>38964</v>
      </c>
      <c r="F6" s="162">
        <v>45939.612037037034</v>
      </c>
      <c r="G6" s="151">
        <f ca="1">IFERROR(NOW()-F6,"-")</f>
        <v>5.8571064815623686E-2</v>
      </c>
      <c r="H6" s="162">
        <v>45939.606296296297</v>
      </c>
      <c r="I6" s="157" t="str">
        <f>IFERROR(VLOOKUP(D6,DB!A:F,6,0),"")</f>
        <v>SCECO</v>
      </c>
      <c r="J6" s="157" t="str">
        <f>IFERROR(VLOOKUP(D6,DB!A:G,7,0),"")</f>
        <v>Dead+No BB Design</v>
      </c>
      <c r="K6" s="157" t="s">
        <v>39073</v>
      </c>
      <c r="L6" s="157" t="str">
        <f>IFERROR(VLOOKUP(D6,DB!A:I,9,0),"")</f>
        <v>Latis</v>
      </c>
    </row>
    <row r="7" spans="1:16383" ht="31.5" customHeight="1">
      <c r="A7" s="157" t="s">
        <v>39074</v>
      </c>
      <c r="B7" s="157" t="str">
        <f>IFERROR(VLOOKUP(D7,DB!A:K,11,0),"")</f>
        <v>R6</v>
      </c>
      <c r="C7" s="157">
        <v>4</v>
      </c>
      <c r="D7" s="157" t="s">
        <v>34871</v>
      </c>
      <c r="E7" s="157" t="s">
        <v>39043</v>
      </c>
      <c r="F7" s="162">
        <v>45939.632141203707</v>
      </c>
      <c r="G7" s="151">
        <f ca="1">IFERROR(NOW()-F7,"-")</f>
        <v>3.8466898142360151E-2</v>
      </c>
      <c r="H7" s="157"/>
      <c r="I7" s="157" t="str">
        <f>IFERROR(VLOOKUP(D7,DB!A:F,6,0),"")</f>
        <v>Generator-SG</v>
      </c>
      <c r="J7" s="157" t="str">
        <f>IFERROR(VLOOKUP(D7,DB!A:G,7,0),"")</f>
        <v>Dead</v>
      </c>
      <c r="K7" s="157" t="s">
        <v>39075</v>
      </c>
      <c r="L7" s="157" t="str">
        <f>IFERROR(VLOOKUP(D7,DB!A:I,9,0),"")</f>
        <v>Latis</v>
      </c>
    </row>
    <row r="8" spans="1:16383" ht="31.5" customHeight="1">
      <c r="A8" s="157" t="s">
        <v>39076</v>
      </c>
      <c r="B8" s="157" t="str">
        <f>IFERROR(VLOOKUP(D8,DB!A:K,11,0),"")</f>
        <v>R6</v>
      </c>
      <c r="C8" s="157">
        <v>2</v>
      </c>
      <c r="D8" s="157" t="s">
        <v>32685</v>
      </c>
      <c r="E8" s="157" t="s">
        <v>38964</v>
      </c>
      <c r="F8" s="162">
        <v>45939.637326388889</v>
      </c>
      <c r="G8" s="151">
        <f ca="1">IFERROR(NOW()-F8,"-")</f>
        <v>3.3281712960160803E-2</v>
      </c>
      <c r="H8" s="162">
        <v>45939.632824074077</v>
      </c>
      <c r="I8" s="157" t="str">
        <f>IFERROR(VLOOKUP(D8,DB!A:F,6,0),"")</f>
        <v>SCECO</v>
      </c>
      <c r="J8" s="157" t="str">
        <f>IFERROR(VLOOKUP(D8,DB!A:G,7,0),"")</f>
        <v>Dead</v>
      </c>
      <c r="K8" s="157" t="s">
        <v>39077</v>
      </c>
      <c r="L8" s="157" t="str">
        <f>IFERROR(VLOOKUP(D8,DB!A:I,9,0),"")</f>
        <v>Latis</v>
      </c>
    </row>
    <row r="9" spans="1:16383" ht="31.5" customHeight="1">
      <c r="A9" s="157"/>
      <c r="B9" s="157" t="str">
        <f>IFERROR(VLOOKUP(D9,DB!A:K,11,0),"")</f>
        <v>R6</v>
      </c>
      <c r="C9" s="157">
        <v>3</v>
      </c>
      <c r="D9" s="156" t="s">
        <v>36306</v>
      </c>
      <c r="E9" s="157"/>
      <c r="F9" s="157"/>
      <c r="G9" s="151">
        <f ca="1">IFERROR(NOW()-F9,"-")</f>
        <v>45939.670608101849</v>
      </c>
      <c r="H9" s="157"/>
      <c r="I9" s="157" t="str">
        <f>IFERROR(VLOOKUP(D9,DB!A:F,6,0),"")</f>
        <v>Generator-SG</v>
      </c>
      <c r="J9" s="157" t="str">
        <f>IFERROR(VLOOKUP(D9,DB!A:G,7,0),"")</f>
        <v>Vandalized</v>
      </c>
      <c r="K9" s="157" t="s">
        <v>39078</v>
      </c>
      <c r="L9" s="157" t="str">
        <f>IFERROR(VLOOKUP(D9,DB!A:I,9,0),"")</f>
        <v>Latis</v>
      </c>
    </row>
    <row r="10" spans="1:16383" ht="31.5" customHeight="1">
      <c r="A10" s="157"/>
      <c r="B10" s="157" t="str">
        <f>IFERROR(VLOOKUP(D10,DB!A:K,11,0),"")</f>
        <v>R6</v>
      </c>
      <c r="C10" s="157">
        <v>1</v>
      </c>
      <c r="D10" s="156" t="s">
        <v>32435</v>
      </c>
      <c r="E10" s="157"/>
      <c r="F10" s="157"/>
      <c r="G10" s="151">
        <f ca="1">IFERROR(NOW()-F10,"-")</f>
        <v>45939.670608101849</v>
      </c>
      <c r="H10" s="157"/>
      <c r="I10" s="157" t="str">
        <f>IFERROR(VLOOKUP(D10,DB!A:F,6,0),"")</f>
        <v>SCECO</v>
      </c>
      <c r="J10" s="157" t="str">
        <f>IFERROR(VLOOKUP(D10,DB!A:G,7,0),"")</f>
        <v>Good</v>
      </c>
      <c r="K10" s="157" t="s">
        <v>39079</v>
      </c>
      <c r="L10" s="157" t="str">
        <f>IFERROR(VLOOKUP(D10,DB!A:I,9,0),"")</f>
        <v>Latis</v>
      </c>
    </row>
    <row r="11" spans="1:16383" ht="31.5" customHeight="1">
      <c r="A11" s="157"/>
      <c r="B11" s="157" t="str">
        <f>IFERROR(VLOOKUP(D11,DB!A:K,11,0),"")</f>
        <v/>
      </c>
      <c r="C11" s="157"/>
      <c r="D11" s="157"/>
      <c r="E11" s="157"/>
      <c r="F11" s="157"/>
      <c r="G11" s="151">
        <f ca="1">IFERROR(NOW()-F11,"-")</f>
        <v>45939.670608101849</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65"/>
      <c r="E12" s="157"/>
      <c r="F12" s="157"/>
      <c r="G12" s="151">
        <f ca="1">IFERROR(NOW()-F12,"-")</f>
        <v>45939.670608101849</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45939.670608101849</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45939.670608101849</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45939.670608101849</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45939.670608101849</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45939.670608101849</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45939.670608101849</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45939.670608101849</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45939.670608101849</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45939.670608101849</v>
      </c>
      <c r="H21" s="157"/>
      <c r="I21" s="157" t="str">
        <f>IFERROR(VLOOKUP(D21,DB!A:F,6,0),"")</f>
        <v/>
      </c>
      <c r="J21" s="157" t="str">
        <f>IFERROR(VLOOKUP(D21,DB!A:G,7,0),"")</f>
        <v/>
      </c>
      <c r="K21" s="157"/>
      <c r="L21" s="157" t="str">
        <f>IFERROR(VLOOKUP(D21,DB!A:I,9,0),"")</f>
        <v/>
      </c>
    </row>
    <row r="22" spans="1:12" ht="31.5" customHeight="1">
      <c r="A22" s="110"/>
      <c r="B22" s="158" t="str">
        <f>IFERROR(VLOOKUP(D22,DB!A:K,11,0),"")</f>
        <v/>
      </c>
      <c r="C22" s="158"/>
      <c r="D22" s="158"/>
      <c r="E22" s="159"/>
      <c r="F22" s="113"/>
      <c r="G22" s="151">
        <f ca="1">IFERROR(NOW()-F22,"-")</f>
        <v>45939.670608101849</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51">
        <f ca="1">IFERROR(NOW()-F23,"-")</f>
        <v>45939.670608101849</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51">
        <f ca="1">IFERROR(NOW()-F24,"-")</f>
        <v>45939.670608101849</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51">
        <f ca="1">IFERROR(NOW()-F25,"-")</f>
        <v>45939.670608101849</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45939.670608101849</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45939.670608680557</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45939.670608680557</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45939.670608680557</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45939.670608680557</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45939.670608680557</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45939.670608680557</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45939.670608680557</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45939.670608680557</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45939.670608680557</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45939.670608680557</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45939.670608680557</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45939.670608680557</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45939.670608680557</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45939.670608680557</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45939.670608680557</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45939.670608680557</v>
      </c>
      <c r="H42" s="113"/>
      <c r="I42" s="158" t="str">
        <f>IFERROR(VLOOKUP(D42,DB!A:F,6,0),"")</f>
        <v/>
      </c>
      <c r="J42" s="158" t="str">
        <f>IFERROR(VLOOKUP(D42,DB!A:G,7,0),"")</f>
        <v/>
      </c>
      <c r="K42" s="161"/>
      <c r="L42" s="159" t="str">
        <f>IFERROR(VLOOKUP(D42,DB!A:I,9,0),"")</f>
        <v/>
      </c>
    </row>
    <row r="43" spans="1:12" ht="31.5" customHeight="1">
      <c r="A43" s="110"/>
      <c r="B43" s="109" t="str">
        <f>IFERROR(VLOOKUP(D43,DB!A:K,11,0),"")</f>
        <v/>
      </c>
      <c r="C43" s="111"/>
      <c r="D43" s="109"/>
      <c r="E43" s="112"/>
      <c r="F43" s="113"/>
      <c r="G43" s="81">
        <f ca="1">IFERROR(NOW()-F43,"-")</f>
        <v>45939.670608680557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45939.670608680557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45939.670608680557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45939.670608680557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45939.670608680557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45939.670608680557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45939.670608680557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45939.670608680557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45939.670608680557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45939.670608680557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45939.670608680557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45939.670608680557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45939.670608680557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45939.670608680557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45939.670608680557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45939.670608680557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45939.670608680557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45939.670608680557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45939.670608680557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45939.670608680557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45939.670608680557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45939.670608680557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45939.670608680557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45939.670608680557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45939.670608680557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45939.670608680557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45939.670608680557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45939.670608680557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45939.670608680557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45939.670608680557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45939.670608680557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45939.670608680557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45939.670608680557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45939.670608680557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45939.670608680557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45939.670608680557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45939.670608680557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45939.670608680557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45939.670608680557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45939.670608680557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45939.670608680557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45939.670608680557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45939.670608680557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45939.670608680557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45939.670608680557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45939.670608680557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45939.670608680557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45939.670608680557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45939.670608680557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45939.670608680557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45939.670608680557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45939.670608680557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45939.670608680557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45939.670608680557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45939.670608680557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45939.670608680557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45939.670608680557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45939.670608680557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45939.670608680557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45939.670608680557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45939.670608680557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45939.670608680557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45939.670608680557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45939.670608680557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45939.670608680557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45939.670608680557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45939.670608680557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45939.670608680557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45939.670608680557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45939.670608680557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45939.670608680557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45939.670608680557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45939.670608680557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45939.670608680557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45939.670608680557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45939.670608680557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45939.670608680557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45939.670608680557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45939.670608680557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45939.670608680557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45939.670608680557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45939.670608680557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45939.670608680557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45939.670608680557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45939.670608680557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45939.670608680557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45939.670608680557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45939.670608680557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45939.670608680557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45939.670608680557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45939.670608680557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45939.670608680557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45939.670608680557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45939.670608680557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45939.670608680557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45939.670608680557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45939.670608680557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45939.670608680557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45939.670608680557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45939.670608680557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45939.670608680557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45939.670608680557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45939.670608680557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45939.670608680557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45939.670608680557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45939.670608680557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45939.670608680557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45939.670608680557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45939.670608680557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45939.670608680557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45939.670608680557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45939.670608680557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45939.670608680557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45939.670608680557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45939.670608680557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45939.670608680557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45939.670608680557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45939.670608680557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45939.670608680557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45939.670608680557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45939.670608680557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45939.670608680557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45939.670608680557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45939.670608680557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45939.670608680557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45939.670608680557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45939.670608680557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45939.670608680557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45939.670608680557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45939.670608680557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45939.670608680557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45939.670608680557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45939.670608680557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45939.670608680557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45939.670608680557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45939.670608680557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45939.670608680557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45939.670608680557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45939.670608680557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45939.670608680557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45939.670608680557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45939.670608680557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45939.670608680557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45939.670608680557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45939.670608680557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45939.670608680557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45939.670608680557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45939.670608680557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45939.670608680557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45939.670608680557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45939.670608680557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45939.670608680557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45939.670608680557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45939.670608680557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45939.670608680557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45939.670608680557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45939.670608680557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45939.670608680557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45939.670608680557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45939.670608680557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45939.670608680557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45939.670608680557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45939.670608680557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45939.670608680557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45939.670608680557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45939.670608680557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45939.670608680557</v>
      </c>
      <c r="H209" s="113"/>
      <c r="I209" s="109" t="str">
        <f>IFERROR(VLOOKUP(D209,DB!A:F,6,0),"")</f>
        <v/>
      </c>
      <c r="J209" s="108" t="str">
        <f>IFERROR(VLOOKUP(D209,DB!A:G,7,0),"")</f>
        <v/>
      </c>
      <c r="K209" s="114"/>
      <c r="L209" s="115" t="str">
        <f>IFERROR(VLOOKUP(D209,DB!A:I,9,0),"")</f>
        <v/>
      </c>
    </row>
  </sheetData>
  <dataValidations count="2">
    <dataValidation allowBlank="1" showInputMessage="1" showErrorMessage="1" sqref="E1" xr:uid="{380493DB-286A-4683-AF55-C78F04945A49}"/>
    <dataValidation type="list" allowBlank="1" showInputMessage="1" showErrorMessage="1" sqref="E3 E5:E2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2025-10-09T13:06:17Z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