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69" documentId="13_ncr:1_{F6CB121F-512D-4AA6-A0C1-0FB36C537598}" xr6:coauthVersionLast="47" xr6:coauthVersionMax="47" xr10:uidLastSave="{4DF94E5C-30B5-4EDC-8043-462E8298D3D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<sst xmlns="http://schemas.openxmlformats.org/spreadsheetml/2006/main" count="178589" uniqueCount="39076">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</sst>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274.90923541666416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5.9061805550300051E-2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45937.85766134259</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45937.85766134259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45937.85766134259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45937.85766134259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45937.85766134259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45937.85766134259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45937.85766134259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45937.85766134259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45937.85766134259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45937.85766134259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45937.85766134259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45937.85766134259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45937.85766134259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45937.85766134259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45937.85766134259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45937.85766134259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45937.85766134259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45937.85766134259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45937.85766134259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45937.85766134259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45937.85766134259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45937.85766134259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45937.85766134259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45937.85766134259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45937.85766134259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45937.85766134259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45937.85766134259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45937.85766134259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45937.85766134259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45937.85766134259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45937.85766134259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45937.85766134259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45937.85766134259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45937.85766134259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45937.85766134259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45937.85766134259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45937.85766134259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45937.85766134259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45937.85766134259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45937.85766134259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45937.85766134259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45937.85766134259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45937.85766134259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45937.85766134259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45937.85766134259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45937.85766134259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45937.85766134259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45937.85766134259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45937.85766134259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45937.85766134259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45937.85766134259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45937.85766134259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45937.85766134259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45937.85766134259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45937.85766134259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45937.85766134259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45937.85766134259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45937.85766134259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45937.85766134259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45937.85766134259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45937.85766134259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45937.85766134259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45937.85766134259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45937.85766134259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45937.85766134259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45937.85766134259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45937.85766134259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45937.85766134259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45937.85766134259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45937.85766134259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45937.85766134259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45937.85766134259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45937.85766134259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45937.85766134259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45937.85766134259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45937.85766134259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45937.85766134259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45937.85766134259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45937.85766134259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45937.85766134259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45937.85766134259</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131.1305780092589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112.85782337962883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45937.85766134259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45937.85766134259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45937.85766134259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45937.85766134259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45937.85766134259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45937.85766134259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45937.85766134259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45937.85766134259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45937.85766134259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45937.85766134259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45937.85766134259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45937.85766134259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45937.85766134259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45937.85766134259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45937.85766134259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45937.85766134259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45937.85766134259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45937.85766134259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45937.85766134259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45937.85766134259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45937.85766134259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45937.85766134259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45937.85766134259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45937.85766134259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45937.85766134259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45937.85766134259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45937.85766134259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45937.85766134259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45937.85766134259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45937.85766134259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45937.85766134259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45937.85766134259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45937.85766134259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45937.85766134259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45937.85766134259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45937.85766134259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45937.85766134259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45937.85766134259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45937.85766134259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45937.85766134259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45937.85766134259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45937.85766134259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45937.85766134259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45937.85766134259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45937.85766134259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45937.85766134259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45937.85766134259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45937.85766134259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45937.85766134259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45937.85766134259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45937.85766134259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45937.85766134259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45937.85766134259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45937.85766134259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45937.85766134259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45937.85766134259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45937.85766134259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45937.85766134259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45937.85766134259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45937.85766134259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45937.85766134259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45937.85766134259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45937.85766134259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45937.85766134259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45937.85766134259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45937.85766134259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45937.85766134259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45937.85766134259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45937.85766134259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45937.85766134259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45937.85766134259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45937.85766134259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45937.85766134259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45937.85766134259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45937.85766134259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45937.85766134259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45937.85766134259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45937.85766134259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45937.85766134259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45937.85766134259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45937.85766134259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45937.85766134259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45937.85766134259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45937.85766134259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45937.85766134259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45937.85766134259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45937.85766134259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45937.85766134259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45937.85766134259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45937.85766134259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45937.85766134259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45937.85766134259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45937.85766134259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45937.85766134259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45937.85766134259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45937.85766134259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45937.85766134259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45937.85766134259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45937.85766134259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45937.85766134259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45937.85766134259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45937.85766134259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45937.85766134259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45937.85766134259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45937.85766134259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45937.85766134259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45937.85766134259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45937.85766134259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45937.85766134259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45937.85766134259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45937.85766134259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45937.85766134259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45937.85766134259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45937.85766134259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45937.85766134259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45937.85766134259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45937.85766134259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45937.85766134259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45937.85766134259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45937.85766134259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45937.85766134259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45937.85766134259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45937.85766134259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45937.85766134259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45937.85766134259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45937.85766134259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45937.85766134259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45937.85766134259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45937.85766134259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45937.85766134259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45937.85766134259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45937.85766134259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45937.85766134259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45937.85766134259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45937.85766134259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45937.85766134259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45937.85766134259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45937.85766134259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45937.85766134259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45937.85766134259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45937.85766134259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45937.85766134259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45937.85766134259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45937.85766134259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45937.85766134259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45937.85766134259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45937.85766134259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45937.85766134259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45937.85766134259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45937.85766134259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45937.85766134259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45937.85766134259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45937.85766134259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45937.85766134259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45937.85766134259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45937.85766134259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45937.85766134259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45937.85766134259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45937.85766134259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45937.85766134259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45937.85766134259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45937.85766134259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45937.85766134259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45937.85766134259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45937.85766134259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45937.85766134259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45937.85766134259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45937.85766134259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45937.85766134259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45937.85766134259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45937.85766134259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45937.85766134259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45937.85766134259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45937.85766134259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45937.85766134259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45937.85766134259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45937.85766134259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45937.85766134259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45937.85766134259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45937.85766134259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45937.85766134259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45937.85766134259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45937.85766134259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45937.85766134259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45937.85766134259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45937.85766134259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45937.85766134259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45937.85766134259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45937.85766134259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45937.85766134259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45937.85766134259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45937.85766134259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45937.85766134259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45937.85766134259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45937.85766134259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45937.85766134259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45937.85766134259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45937.85766134259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45937.85766134259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45937.85766134259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45937.85766134259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45937.85766134259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45937.85766134259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45937.85766134259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45937.85766134259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45937.85766134259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45937.85766134259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45937.85766134259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45937.85766134259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45937.85766134259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45937.85766134259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45937.85766134259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45937.85766134259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45937.85766134259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45937.85766134259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45937.85766134259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45937.85766134259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45937.85766134259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45937.85766134259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45937.85766134259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45937.85766134259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45937.85766134259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45937.85766134259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45937.85766134259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45937.85766134259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45937.85766134259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45937.85766134259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45937.85766134259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45937.85766134259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45937.85766134259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45937.85766134259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45937.85766134259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45937.85766134259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45937.85766134259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45937.85766134259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45937.85766134259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45937.85766134259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45937.85766134259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45937.85766134259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45937.85766134259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45937.85766134259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45937.85766134259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45937.85766134259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45937.85766134259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45937.85766134259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45937.85766134259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45937.85766134259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45937.85766134259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45937.85766134259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45937.85766134259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45937.85766134259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45937.85766134259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45937.85766134259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45937.85766134259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45937.85766134259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45937.85766134259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45937.85766134259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45937.85766134259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45937.85766134259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45937.85766134259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45937.85766134259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45937.85766134259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45937.85766134259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45937.85766134259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45937.85766134259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45937.85766134259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45937.85766134259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45937.85766134259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45937.85766134259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45937.85766134259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45937.85766134259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45937.85766134259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45937.85766134259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45937.85766134259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45937.85766134259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45937.85766134259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45937.85766134259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45937.85766134259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45937.85766134259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45937.85766134259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45937.85766134259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45937.85766134259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45937.85766134259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45937.85766134259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45937.85766134259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45937.85766134259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45937.85766134259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45937.85766134259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45937.85766134259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45937.85766134259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45937.85766134259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45937.85766134259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45937.85766134259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45937.85766134259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45937.85766134259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45937.85766134259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45937.85766134259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45937.85766134259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45937.85766134259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45937.85766134259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45937.85766134259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45937.85766134259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45937.85766134259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45937.85766134259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45937.85766134259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45937.85766134259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45937.85766134259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45937.85766134259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45937.85766134259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45937.85766134259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45937.85766134259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45937.85766134259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45937.85766134259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45937.85766134259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45937.85766134259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45937.85766134259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45937.85766134259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45937.85766134259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45937.85766134259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45937.85766134259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45937.85766134259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45937.85766134259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45937.85766134259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45937.85766134259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45937.85766134259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45937.85766134259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45937.85766134259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45937.85766134259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45937.85766134259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45937.85766134259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45937.85766134259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45937.85766134259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45937.85766134259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45937.85766134259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45937.85766134259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45937.85766134259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45937.85766134259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45937.85766134259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45937.85766134259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45937.85766134259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45937.85766134259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45937.85766134259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45937.85766134259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45937.85766134259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45937.85766134259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45937.85766134259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45937.85766134259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45937.85766134259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45937.85766134259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45937.85766134259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45937.85766134259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45937.85766134259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45937.85766134259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45937.85766134259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45937.85766134259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45937.85766134259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45937.85766134259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45937.85766134259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45937.85766134259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45937.85766134259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45937.85766134259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45937.85766134259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45937.85766134259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45937.85766134259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45937.85766134259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45937.85766134259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45937.85766134259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45937.85766134259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45937.85766134259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45937.85766134259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45937.85766134259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45937.85766134259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45937.85766134259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45937.85766134259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45937.85766134259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45937.85766134259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45937.85766134259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45937.85766134259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45937.85766134259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45937.85766134259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45937.85766134259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45937.85766134259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45937.85766134259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45937.85766134259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45937.85766134259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45937.85766134259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45937.85766134259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45937.85766134259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45937.85766134259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45937.85766134259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45937.85766134259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45937.85766134259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45937.85766134259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45937.85766134259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45937.85766134259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45937.85766134259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45937.85766134259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45937.85766134259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45937.85766134259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45937.85766134259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45937.85766134259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45937.85766134259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45937.85766134259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45937.85766134259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45937.85766134259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45937.85766134259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45937.85766134259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45937.85766134259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45937.85766134259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45937.85766134259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45937.85766134259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45937.85766134259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45937.85766134259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45937.85766134259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45937.85766134259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45937.85766134259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45937.85766134259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45937.85766134259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45937.85766134259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45937.85766134259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45937.85766134259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45937.85766134259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45937.85766134259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45937.85766134259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45937.85766134259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45937.85766134259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45937.85766134259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45937.85766134259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45937.85766134259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45937.85766134259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45937.85766134259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45937.85766134259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45937.85766134259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45937.85766134259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45937.85766134259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45937.85766134259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45937.85766134259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45937.85766134259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45937.85766134259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45937.85766134259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45937.85766134259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45937.85766134259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45937.85766134259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45937.85766134259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45937.85766134259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45937.85766134259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45937.85766134259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45937.85766134259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45937.85766134259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45937.85766134259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45937.85766134259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45937.85766134259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45937.85766134259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45937.85766134259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45937.85766134259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45937.85766134259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45937.85766134259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45937.85766134259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45937.85766134259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45937.85766134259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45937.85766134259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45937.85766134259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45937.85766134259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45937.85766134259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45937.85766134259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45937.85766134259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45937.85766134259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45937.85766134259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45937.85766134259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45937.85766134259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45937.85766134259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45937.85766134259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45937.85766134259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45937.85766134259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45937.85766134259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45937.85766134259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45937.85766134259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45937.85766134259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45937.85766134259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45937.85766134259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45937.85766134259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45937.85766134259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45937.85766134259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45937.85766134259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45937.85766134259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45937.85766134259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45937.85766134259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45937.85766134259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45937.85766134259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45937.85766134259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45937.85766134259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45937.85766134259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45937.85766134259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45937.85766134259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45937.85766134259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45937.85766134259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45937.85766134259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45937.85766134259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45937.85766134259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45937.85766134259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45937.85766134259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45937.85766134259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45937.85766134259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45937.85766134259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45937.85766134259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45937.85766134259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45937.85766134259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45937.85766134259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45937.85766134259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45937.85766134259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45937.85766134259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45937.85766134259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45937.85766134259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45937.85766134259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45937.85766134259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45937.85766134259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45937.85766134259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45937.85766134259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45937.85766134259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45937.85766134259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45937.85766134259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45937.85766134259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45937.85766134259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45937.85766134259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45937.85766134259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45937.85766134259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45937.85766134259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45937.85766134259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45937.85766134259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45937.85766134259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45937.85766134259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45937.85766134259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45937.85766134259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45937.85766134259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45937.85766134259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45937.85766134259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45937.85766134259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45937.85766134259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45937.85766134259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45937.85766134259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45937.85766134259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45937.85766134259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45937.85766134259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45937.85766134259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45937.85766134259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45937.85766134259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45937.85766134259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45937.85766134259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45937.85766134259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45937.85766134259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45937.85766134259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45937.85766134259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45937.85766134259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45937.85766134259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45937.85766134259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45937.85766134259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45937.85766134259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45937.85766134259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45937.85766134259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45937.85766134259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45937.85766134259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45937.85766134259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45937.85766134259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45937.85766134259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45937.85766134259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45937.85766134259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45937.85766134259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45937.85766134259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45937.85766134259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45937.85766134259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45937.85766134259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45937.85766134259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45937.85766134259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45937.85766134259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45937.85766134259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45937.85766134259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45937.85766134259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45937.85766134259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45937.85766134259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45937.85766134259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45937.85766134259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45937.85766134259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45937.85766134259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45937.85766134259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45937.85766134259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45937.85766134259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45937.85766134259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45937.85766134259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45937.85766134259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45937.85766134259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45937.85766134259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45937.85766134259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45937.85766134259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45937.85766134259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45937.85766134259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45937.85766134259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45937.85766134259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45937.85766134259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45937.85766134259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45937.85766134259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45937.85766134259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45937.85766134259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45937.85766134259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45937.85766134259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45937.85766134259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45937.85766134259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45937.85766134259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45937.85766134259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45937.85766134259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45937.85766134259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45937.85766134259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45937.85766134259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45937.85766134259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45937.85766134259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45937.85766134259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45937.85766134259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45937.85766134259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45937.85766134259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45937.85766134259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45937.85766134259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45937.85766134259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45937.85766134259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45937.85766134259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45937.85766134259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45937.85766134259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45937.85766134259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45937.85766134259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45937.85766134259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45937.85766134259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45937.85766134259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45937.85766134259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45937.85766134259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45937.85766134259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45937.85766134259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45937.85766134259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45937.85766134259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45937.85766134259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45937.85766134259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45937.85766134259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45937.85766134259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45937.85766134259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45937.85766134259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45937.85766134259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45937.85766134259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45937.85766134259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45937.85766134259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45937.85766134259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45937.85766134259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45937.85766134259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45937.85766134259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45937.85766134259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45937.85766134259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45937.85766134259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45937.85766134259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45937.85766134259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45937.85766134259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45937.85766134259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45937.85766134259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45937.85766134259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45937.85766134259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45937.85766134259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45937.85766134259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45937.85766134259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45937.85766134259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45937.85766134259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45937.85766134259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45937.85766134259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45937.85766134259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45937.85766134259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45937.85766134259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45937.85766134259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45937.85766134259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45937.85766134259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45937.85766134259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45937.85766134259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45937.85766134259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45937.85766134259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45937.85766134259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45937.85766134259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45937.85766134259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45937.85766134259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45937.85766134259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45937.85766134259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45937.85766134259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45937.85766134259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45937.85766134259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45937.85766134259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45937.85766134259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45937.85766134259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45937.85766134259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45937.85766134259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45937.85766134259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45937.85766134259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45937.85766134259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45937.85766134259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45937.85766134259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45937.85766134259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45937.85766134259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45937.85766134259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45937.85766134259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45937.85766134259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45937.85766134259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45937.85766134259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45937.85766134259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45937.85766134259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45937.85766134259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45937.85766134259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45937.85766134259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45937.85766134259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45937.85766134259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45937.85766134259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45937.85766134259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45937.85766134259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45937.85766134259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45937.85766134259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45937.85766134259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45937.85766134259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45937.85766134259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45937.85766134259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45937.85766134259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45937.85766134259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45937.85766134259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45937.85766134259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45937.85766134259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45937.85766134259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45937.85766134259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45937.85766134259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45937.85766134259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45937.85766134259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45937.85766134259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45937.85766134259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45937.85766134259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45937.85766134259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45937.85766134259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45937.85766134259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45937.85766134259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45937.85766134259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45937.85766134259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45937.85766134259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45937.85766134259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45937.85766134259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45937.85766134259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45937.85766134259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45937.85766134259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45937.85766134259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45937.85766134259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45937.85766134259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45937.85766134259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45937.85766134259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45937.85766134259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45937.85766134259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45937.85766134259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45937.85766134259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45937.85766134259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45937.85766134259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45937.85766134259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45937.85766134259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45937.85766134259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45937.85766134259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45937.85766134259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45937.85766134259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45937.85766134259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45937.85766134259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45937.85766134259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45937.85766134259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45937.85766134259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45937.85766134259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45937.85766134259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45937.85766134259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45937.85766134259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45937.85766134259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45937.85766134259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45937.85766134259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45937.85766134259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45937.85766134259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45937.85766134259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45937.85766134259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45937.85766134259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45937.85766134259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45937.85766134259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45937.85766134259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45937.85766134259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45937.85766134259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45937.85766134259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45937.85766134259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45937.85766134259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45937.85766134259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45937.85766134259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45937.85766134259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45937.85766134259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45937.85766134259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45937.85766134259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45937.85766134259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45937.85766134259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45937.85766134259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45937.85766134259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45937.85766134259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45937.85766134259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45937.85766134259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45937.85766134259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45937.85766134259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45937.85766134259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45937.85766134259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45937.85766134259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45937.85766134259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45937.85766134259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45937.85766134259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45937.85766134259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45937.85766134259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45937.85766134259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45937.85766134259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45937.85766134259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45937.85766134259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45937.85766134259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45937.85766134259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45937.85766134259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45937.85766134259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45937.85766134259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45937.85766134259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45937.85766134259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45937.85766134259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45937.85766134259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45937.85766134259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45937.85766134259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45937.85766134259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45937.85766134259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45937.85766134259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45937.85766134259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45937.85766134259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45937.85766134259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45937.85766134259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45937.85766134259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45937.85766134259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45937.85766134259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45937.85766134259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45937.85766134259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45937.85766134259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45937.85766134259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45937.85766134259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45937.85766134259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45937.85766134259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45937.85766134259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45937.85766134259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45937.85766134259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45937.85766134259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45937.85766134259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45937.85766134259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45937.85766134259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45937.85766134259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45937.85766134259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45937.85766134259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45937.85766134259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45937.85766134259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45937.85766134259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45937.85766134259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45937.85766134259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45937.85766134259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45937.85766134259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45937.85766134259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45937.85766134259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45937.85766134259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45937.85766134259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45937.85766134259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45937.85766134259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45937.85766134259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45937.85766134259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45937.85766134259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45937.85766134259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45937.85766134259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45937.85766134259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45937.85766134259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45937.85766134259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45937.85766134259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45937.85766134259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45937.85766134259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45937.85766134259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45937.85766134259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45937.85766134259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45937.85766134259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45937.85766134259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45937.85766134259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45937.85766134259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45937.85766134259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45937.85766134259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45937.85766134259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45937.85766134259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45937.85766134259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45937.85766134259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45937.85766134259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45937.85766134259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45937.85766134259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45937.85766134259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45937.85766134259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45937.85766134259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45937.85766134259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45937.85766134259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45937.85766134259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45937.85766134259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45937.85766134259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45937.85766134259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45937.85766134259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45937.85766134259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45937.85766134259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45937.85766134259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45937.85766134259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45937.85766134259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45937.85766134259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45937.85766134259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45937.85766134259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45937.85766134259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45937.85766134259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45937.85766134259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45937.85766134259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45937.85766134259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45937.85766134259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45937.85766134259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45937.85766134259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45937.85766134259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45937.85766134259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45937.85766134259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45937.85766134259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45937.85766134259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45937.85766134259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45937.85766134259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45937.85766134259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45937.85766134259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45937.85766134259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45937.85766134259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45937.85766134259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45937.85766134259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45937.85766134259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45937.85766134259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45937.85766134259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45937.85766134259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45937.85766134259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45937.85766134259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45937.85766134259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45937.85766134259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45937.85766134259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45937.85766134259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45937.85766134259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45937.85766134259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45937.85766134259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45937.85766134259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45937.85766134259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45937.85766134259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45937.85766134259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45937.85766134259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45937.85766134259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45937.85766134259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45937.85766134259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45937.85766134259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45937.85766134259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45937.85766134259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45937.85766134259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45937.85766134259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45937.85766134259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45937.85766134259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45937.85766134259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45937.85766134259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45937.85766134259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45937.85766134259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45937.85766134259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45937.85766134259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45937.85766134259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45937.85766134259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45937.85766134259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45937.85766134259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45937.85766134259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45937.85766134259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45937.85766134259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45937.85766134259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45937.85766134259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45937.85766134259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45937.85766134259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45937.85766134259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45937.85766134259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45937.85766134259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45937.85766134259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45937.85766134259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45937.85766134259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45937.85766134259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45937.85766134259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45937.85766134259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45937.85766134259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45937.85766134259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45937.85766134259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45937.85766134259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45937.85766134259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45937.85766134259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45937.85766134259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45937.85766134259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45937.85766134259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45937.85766134259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45937.85766134259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45937.85766134259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45937.85766134259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45937.85766134259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45937.85766134259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45937.85766134259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45937.85766134259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45937.85766134259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45937.85766134259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45937.85766134259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45937.85766134259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45937.85766134259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45937.85766134259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45937.85766134259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45937.85766134259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45937.85766134259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45937.85766134259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45937.85766134259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45937.85766134259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45937.85766134259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45937.85766134259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45937.85766134259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45937.85766134259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45937.85766134259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45937.85766134259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45937.85766134259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45937.85766134259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45937.85766134259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45937.85766134259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45937.85766134259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45937.85766134259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45937.85766134259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45937.85766134259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45937.85766134259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45937.85766134259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45937.85766134259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45937.85766134259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45937.85766134259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45937.85766134259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45937.85766134259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45937.85766134259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45937.85766134259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45937.85766134259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45937.85766134259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45937.85766134259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45937.85766134259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45937.85766134259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45937.85766134259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45937.85766134259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45937.85766134259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45937.85766134259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45937.85766134259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45937.85766134259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45937.85766134259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45937.85766134259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45937.85766134259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45937.85766134259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45937.85766134259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45937.85766134259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45937.85766134259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45937.85766134259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45937.85766134259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45937.85766134259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45937.85766134259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45937.85766134259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45937.85766134259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45937.85766134259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45937.85766134259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45937.85766134259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45937.85766134259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45937.85766134259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45937.85766134259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45937.85766134259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45937.85766134259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45937.85766134259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45937.85766134259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45937.85766134259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45937.85766134259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45937.85766134259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45937.85766134259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45937.85766134259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45937.85766134259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45937.85766134259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45937.85766134259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45937.85766134259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45937.85766134259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45937.85766134259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45937.85766134259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45937.85766134259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45937.85766134259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45937.85766134259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45937.85766134259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45937.85766134259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45937.85766134259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45937.85766134259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45937.85766134259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45937.85766134259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45937.85766134259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45937.85766134259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45937.85766134259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45937.85766134259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45937.85766134259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45937.85766134259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45937.85766134259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45937.85766134259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45937.85766134259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45937.85766134259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45937.85766134259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45937.85766134259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45937.85766134259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45937.85766134259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45937.85766134259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45937.85766134259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45937.85766134259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45937.85766134259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45937.85766134259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45937.85766134259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45937.85766134259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45937.85766134259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45937.85766134259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45937.85766134259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45937.85766134259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45937.85766134259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45937.85766134259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45937.85766134259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45937.85766134259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45937.85766134259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45937.85766134259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45937.85766134259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45937.85766134259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45937.85766134259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45937.85766134259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45937.85766134259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45937.85766134259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45937.85766134259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45937.85766134259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45937.85766134259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45937.85766134259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45937.85766134259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45937.85766134259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45937.85766134259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45937.85766134259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45937.85766134259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45937.85766134259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45937.85766134259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45937.85766134259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45937.85766134259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45937.85766134259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45937.85766134259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45937.85766134259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45937.85766134259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45937.85766134259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45937.85766134259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45937.85766134259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45937.85766134259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45937.85766134259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45937.85766134259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45937.85766134259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45937.85766134259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45937.85766134259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45937.85766134259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45937.85766134259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45937.85766134259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45937.85766134259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45937.85766134259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45937.85766134259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45937.85766134259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45937.85766134259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45937.85766134259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45937.85766134259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45937.85766134259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45937.85766134259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45937.85766134259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45937.85766134259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45937.85766134259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45937.85766134259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45937.85766134259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45937.85766134259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45937.85766134259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45937.85766134259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45937.85766134259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45937.85766134259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45937.85766134259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45937.85766134259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45937.85766134259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45937.85766134259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45937.85766134259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45937.85766134259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45937.85766134259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45937.85766134259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45937.85766134259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45937.85766134259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45937.85766134259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45937.85766134259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45937.85766134259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45937.85766134259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45937.85766134259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45937.85766134259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45937.85766134259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45937.85766134259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45937.85766134259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45937.85766134259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45937.85766134259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45937.85766134259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45937.85766134259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45937.85766134259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45937.85766134259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45937.85766134259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45937.85766134259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45937.85766134259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45937.85766134259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45937.85766134259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45937.85766134259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45937.85766134259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45937.85766134259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45937.85766134259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45937.85766134259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45937.85766134259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45937.85766134259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45937.85766134259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45937.85766134259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45937.85766134259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45937.85766134259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45937.85766134259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45937.85766134259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45937.85766134259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45937.85766134259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45937.85766134259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45937.85766134259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45937.85766134259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45937.85766134259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45937.85766134259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45937.85766134259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45937.85766134259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45937.85766134259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45937.85766134259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45937.85766134259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45937.85766134259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45937.85766134259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45937.85766134259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45937.85766134259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45937.85766134259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45937.85766134259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45937.85766134259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45937.85766134259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45937.85766134259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45937.85766134259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45937.85766134259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45937.85766134259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45937.85766134259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45937.85766134259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45937.85766134259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45937.85766134259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45937.85766134259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45937.85766134259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45937.85766134259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45937.85766134259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45937.85766134259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45937.85766134259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45937.85766134259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45937.85766134259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45937.85766134259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45937.85766134259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45937.85766134259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45937.85766134259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45937.85766134259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45937.85766134259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45937.85766134259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45937.85766134259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45937.85766134259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45937.85766134259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45937.85766134259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45937.85766134259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45937.85766134259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45937.85766134259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45937.85766134259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45937.85766134259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45937.85766134259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45937.85766134259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45937.85766134259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45937.85766134259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45937.85766134259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45937.85766134259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45937.85766134259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45937.85766134259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45937.85766134259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45937.85766134259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45937.85766134259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45937.85766134259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45937.85766134259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45937.85766134259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45937.85766134259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45937.85766134259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45937.85766134259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45937.85766134259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45937.85766134259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45937.85766134259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45937.85766134259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45937.85766134259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45937.85766134259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45937.85766134259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45937.85766134259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45937.85766134259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45937.85766134259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45937.85766134259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45937.85766134259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45937.85766134259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45937.85766134259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45937.85766134259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45937.85766134259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45937.85766134259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45937.85766134259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45937.85766134259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45937.85766134259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45937.85766134259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45937.85766134259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45937.85766134259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45937.85766134259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45937.85766134259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45937.85766134259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45937.85766134259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45937.85766134259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45937.85766134259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45937.85766134259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45937.85766134259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45937.85766134259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45937.85766134259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45937.85766134259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45937.85766134259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45937.85766134259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45937.85766134259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45937.85766134259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45937.85766134259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45937.85766134259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45937.85766134259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45937.85766134259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45937.85766134259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45937.85766134259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45937.85766134259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45937.85766134259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45937.85766134259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45937.85766134259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45937.85766134259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45937.85766134259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45937.85766134259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45937.85766134259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45937.85766134259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45937.85766134259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45937.85766134259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45937.85766134259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45937.85766134259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45937.85766134259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45937.85766134259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45937.85766134259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45937.85766134259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45937.85766134259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45937.85766134259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45937.85766134259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45937.85766134259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45937.85766134259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45937.85766134259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45937.85766134259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45937.85766134259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45937.85766134259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45937.85766134259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45937.85766134259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45937.85766134259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45937.85766134259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45937.85766134259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45937.85766134259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45937.85766134259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45937.85766134259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45937.85766134259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45937.85766134259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45937.85766134259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45937.85766134259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45937.85766134259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45937.85766134259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45937.85766134259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45937.85766134259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45937.85766134259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45937.85766134259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45937.85766134259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45937.85766134259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45937.85766134259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45937.85766134259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45937.85766134259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45937.85766134259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45937.85766134259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45937.85766134259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45937.85766134259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45937.85766134259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45937.85766134259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45937.85766134259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45937.85766134259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45937.85766134259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45937.85766134259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45937.85766134259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45937.85766134259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45937.85766134259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45937.85766134259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45937.85766134259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45937.85766134259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45937.85766134259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45937.85766134259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45937.85766134259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45937.85766134259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45937.85766134259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45937.85766134259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45937.85766134259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45937.85766134259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45937.85766134259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45937.85766134259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45937.85766134259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45937.85766134259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45937.85766134259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45937.85766134259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45937.85766134259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45937.85766134259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45937.85766134259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45937.85766134259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45937.85766134259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45937.85766134259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45937.85766134259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45937.85766134259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45937.85766134259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45937.85766134259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45937.85766134259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45937.85766134259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45937.85766134259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45937.85766134259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45937.85766134259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45937.85766134259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45937.85766134259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45937.85766134259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45937.85766134259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45937.85766134259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234.3769437499941</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0.17923541666095844</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45937.85766134259</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45937.85766134259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45937.85766134259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45937.85766134259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45937.85766134259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45937.85766134259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45937.85766134259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45937.85766134259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45937.85766134259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45937.85766134259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45937.85766134259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45937.85766134259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45937.85766134259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45937.85766134259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45937.85766134259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45937.85766134259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45937.85766134259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45937.85766134259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45937.85766134259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45937.85766134259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45937.85766134259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45937.85766134259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45937.85766134259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45937.85766134259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45937.85766134259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45937.85766134259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45937.85766134259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45937.85766134259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45937.85766134259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45937.85766134259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45937.85766134259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45937.85766134259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45937.85766134259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45937.85766134259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45937.85766134259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45937.85766134259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45937.85766134259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45937.85766134259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45937.85766134259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45937.85766134259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45937.85766134259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45937.85766134259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45937.85766134259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45937.85766134259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45937.85766134259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45937.85766134259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45937.85766134259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45937.85766134259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45937.85766134259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45937.85766134259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45937.85766134259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45937.85766134259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45937.85766134259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45937.85766134259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45937.85766134259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45937.85766134259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45937.85766134259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45937.85766134259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45937.85766134259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45937.85766134259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45937.85766134259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45937.85766134259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45937.85766134259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45937.85766134259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45937.85766134259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45937.85766134259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45937.85766134259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45937.85766134259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45937.85766134259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45937.85766134259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45937.85766134259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45937.85766134259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45937.85766134259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45937.85766134259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45937.85766134259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45937.85766134259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45937.85766134259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45937.85766134259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45937.85766134259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45937.85766134259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45937.85766134259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45937.85766134259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45937.85766134259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45937.85766134259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45937.85766134259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45937.85766134259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45937.85766134259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45937.85766134259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45937.85766134259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45937.85766134259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45937.85766134259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45937.85766134259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45937.85766134259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45937.85766134259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45937.85766134259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45937.85766134259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45937.85766134259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45937.85766134259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45937.85766134259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45937.85766134259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45937.85766134259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45937.85766134259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45937.85766134259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45937.85766134259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45937.85766134259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45937.85766134259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45937.85766134259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45937.85766134259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45937.85766134259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45937.85766134259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45937.85766134259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45937.85766134259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45937.85766134259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45937.85766134259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45937.85766134259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45937.85766134259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45937.85766134259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45937.85766134259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45937.85766134259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45937.85766134259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45937.85766134259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45937.85766134259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45937.85766134259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45937.85766134259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45937.85766134259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45937.85766134259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45937.85766134259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45937.85766134259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45937.85766134259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45937.85766134259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45937.85766134259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45937.85766134259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45937.85766134259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45937.85766134259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45937.85766134259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45937.85766134259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45937.85766134259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45937.85766134259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45937.85766134259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45937.85766134259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45937.85766134259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45937.85766134259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45937.85766134259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45937.85766134259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45937.85766134259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45937.85766134259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45937.85766134259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45937.85766134259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45937.85766134259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45937.85766134259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45937.85766134259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45937.85766134259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45937.85766134259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45937.85766134259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45937.85766134259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45937.85766134259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45937.85766134259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45937.85766134259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45937.85766134259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45937.85766134259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45937.85766134259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45937.85766134259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45937.85766134259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45937.85766134259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45937.85766134259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45937.85766134259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45937.85766134259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45937.85766134259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45937.85766134259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45937.85766134259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45937.85766134259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45937.85766134259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45937.85766134259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45937.85766134259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45937.85766134259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45937.85766134259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45937.85766134259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45937.85766134259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45937.85766134259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45937.85766134259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45937.85766134259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45937.85766134259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45937.85766134259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45937.85766134259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45937.85766134259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45937.85766134259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45937.85766134259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45937.85766134259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45937.85766134259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45937.85766134259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45937.85766134259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45937.85766134259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45937.85766134259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45937.85766134259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45937.85766134259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45937.85766134259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45937.85766134259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45937.85766134259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45937.85766134259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45937.85766134259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45937.85766134259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45937.85766134259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45937.85766134259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45937.85766134259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45937.85766134259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45937.85766134259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45937.85766134259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45937.85766134259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45937.85766134259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45937.85766134259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45937.85766134259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45937.85766134259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45937.85766134259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45937.85766134259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45937.85766134259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45937.85766134259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45937.85766134259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45937.85766134259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45937.85766134259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45937.85766134259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45937.85766134259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45937.85766134259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45937.85766134259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45937.85766134259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45937.85766134259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45937.85766134259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45937.85766134259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45937.85766134259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45937.85766134259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45937.85766134259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45937.85766134259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45937.85766134259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45937.85766134259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45937.85766134259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45937.85766134259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45937.85766134259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45937.85766134259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45937.85766134259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45937.85766134259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45937.85766134259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45937.85766134259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45937.85766134259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45937.85766134259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45937.85766134259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45937.85766134259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45937.85766134259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45937.85766134259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45937.85766134259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45937.85766134259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45937.85766134259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45937.85766134259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45937.85766134259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45937.85766134259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45937.85766134259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45937.85766134259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45937.85766134259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45937.85766134259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45937.85766134259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45937.85766134259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45937.85766134259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45937.85766134259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45937.85766134259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45937.85766134259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45937.85766134259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45937.85766134259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45937.85766134259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45937.85766134259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45937.85766134259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45937.85766134259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45937.85766134259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45937.85766134259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45937.85766134259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45937.85766134259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45937.85766134259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45937.85766134259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45937.85766134259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45937.85766134259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45937.85766134259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45937.85766134259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45937.85766134259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45937.85766134259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45937.85766134259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45937.85766134259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45937.85766134259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45937.85766134259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45937.85766134259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45937.85766134259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45937.85766134259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45937.85766134259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45937.85766134259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45937.85766134259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45937.85766134259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45937.85766134259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45937.85766134259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45937.85766134259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45937.85766134259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45937.85766134259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45937.85766134259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45937.85766134259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45937.85766134259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45937.85766134259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45937.85766134259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45937.85766134259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45937.85766134259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45937.85766134259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45937.85766134259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45937.85766134259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45937.85766134259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45937.85766134259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45937.85766134259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45937.85766134259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45937.85766134259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45937.85766134259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45937.85766134259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45937.85766134259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45937.85766134259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45937.85766134259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45937.85766134259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45937.85766134259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45937.85766134259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45937.85766134259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45937.85766134259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45937.85766134259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45937.85766134259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45937.85766134259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45937.85766134259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45937.85766134259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45937.85766134259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45937.85766134259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45937.85766134259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45937.85766134259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45937.85766134259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45937.85766134259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45937.85766134259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45937.85766134259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45937.85766134259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45937.85766134259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45937.85766134259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45937.85766134259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45937.85766134259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45937.85766134259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45937.85766134259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45937.85766134259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45937.85766134259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45937.85766134259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45937.85766134259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45937.85766134259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45937.85766134259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45937.85766134259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45937.85766134259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45937.85766134259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45937.85766134259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45937.85766134259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45937.85766134259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45937.85766134259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45937.85766134259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45937.85766134259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45937.85766134259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45937.85766134259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45937.85766134259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45937.85766134259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45937.85766134259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45937.85766134259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45937.85766134259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45937.85766134259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45937.85766134259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45937.85766134259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45937.85766134259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45937.85766134259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45937.85766134259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45937.85766134259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45937.85766134259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45937.85766134259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45937.85766134259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45937.85766134259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45937.85766134259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45937.85766134259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45937.85766134259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45937.85766134259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45937.85766134259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45937.85766134259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45937.85766134259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45937.85766134259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45937.85766134259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45937.85766134259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45937.85766134259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45937.85766134259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45937.85766134259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45937.85766134259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45937.85766134259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45937.85766134259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45937.85766134259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45937.85766134259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45937.85766134259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45937.85766134259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45937.85766134259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45937.85766134259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45937.85766134259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45937.85766134259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45937.85766134259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45937.85766134259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45937.85766134259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45937.85766134259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45937.85766134259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45937.85766134259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45937.85766134259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45937.85766134259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45937.85766134259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45937.85766134259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45937.85766134259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45937.85766134259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45937.85766134259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45937.85766134259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45937.85766134259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45937.85766134259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45937.85766134259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45937.85766134259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45937.85766134259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45937.85766134259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45937.85766134259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45937.85766134259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45937.85766134259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45937.85766134259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45937.85766134259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45937.85766134259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45937.85766134259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45937.85766134259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45937.85766134259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45937.85766134259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45937.85766134259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45937.85766134259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45937.85766134259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45937.85766134259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45937.85766134259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45937.85766134259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45937.85766134259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45937.85766134259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45937.85766134259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45937.85766134259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45937.85766134259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45937.85766134259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45937.85766134259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45937.85766134259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45937.85766134259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45937.85766134259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45937.85766134259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45937.85766134259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45937.85766134259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45937.85766134259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45937.85766134259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45937.85766134259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45937.85766134259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45937.85766134259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45937.85766134259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45937.85766134259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45937.85766134259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45937.85766134259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45937.85766134259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45937.85766134259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45937.85766134259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45937.85766134259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45937.85766134259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45937.85766134259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45937.85766134259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45937.85766134259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45937.85766134259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45937.85766134259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45937.85766134259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45937.85766134259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45937.85766134259</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45937.85766134259</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46.025601157401979</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11.668784027773654</v>
      </c>
      <c r="H3" s="38">
        <v>45926.158159722225</v>
      </c>
      <c r="I3" s="37" t="str">
        <f>IFERROR(VLOOKUP(D3,DB!A:F,6,0),"")</f>
        <v>SCECO</v>
      </c>
      <c r="J3" s="37" t="str">
        <f>IFERROR(VLOOKUP(D3,DB!A:G,7,0),"")</f>
        <v>Good</v>
      </c>
      <c r="K3" s="37" t="s">
        <v>39061</v>
      </c>
      <c r="L3" s="37" t="str">
        <f>IFERROR(VLOOKUP(D3,DB!A:I,9,0),"")</f>
        <v>Latis</v>
      </c>
      <c r="M3" s="128"/>
    </row>
    <row r="4" spans="1:13" ht="30.75">
      <c r="A4" s="37" t="s">
        <v>39062</v>
      </c>
      <c r="B4" s="37" t="str">
        <f>IFERROR(VLOOKUP(D4,DB!A:K,11,0),"")</f>
        <v>R5</v>
      </c>
      <c r="C4" s="37">
        <v>1</v>
      </c>
      <c r="D4" s="37" t="s">
        <v>31519</v>
      </c>
      <c r="E4" s="37" t="s">
        <v>39045</v>
      </c>
      <c r="F4" s="38">
        <v>45937.848715277774</v>
      </c>
      <c r="G4" s="39">
        <f ca="1">IFERROR(NOW()-F4,"-")</f>
        <v>8.9460648159729317E-3</v>
      </c>
      <c r="H4" s="38">
        <v>45937.57917824074</v>
      </c>
      <c r="I4" s="37" t="str">
        <f>IFERROR(VLOOKUP(D4,DB!A:F,6,0),"")</f>
        <v>SCECO</v>
      </c>
      <c r="J4" s="37" t="str">
        <f>IFERROR(VLOOKUP(D4,DB!A:G,7,0),"")</f>
        <v>No BB Design</v>
      </c>
      <c r="K4" s="37" t="s">
        <v>39063</v>
      </c>
      <c r="L4" s="37" t="str">
        <f>IFERROR(VLOOKUP(D4,DB!A:I,9,0),"")</f>
        <v>Latis</v>
      </c>
      <c r="M4" s="128"/>
    </row>
    <row r="5" spans="1:13" ht="15">
      <c r="A5" s="37"/>
      <c r="B5" s="37" t="str">
        <f>IFERROR(VLOOKUP(D5,DB!A:K,11,0),"")</f>
        <v>R5</v>
      </c>
      <c r="C5" s="37">
        <v>1</v>
      </c>
      <c r="D5" s="37" t="s">
        <v>37358</v>
      </c>
      <c r="E5" s="37" t="s">
        <v>38964</v>
      </c>
      <c r="F5" s="38"/>
      <c r="G5" s="39">
        <f ca="1">IFERROR(NOW()-F5,"-")</f>
        <v>45937.85766134259</v>
      </c>
      <c r="H5" s="38">
        <v>45937.842569444445</v>
      </c>
      <c r="I5" s="37" t="str">
        <f>IFERROR(VLOOKUP(D5,DB!A:F,6,0),"")</f>
        <v>Generator-DG</v>
      </c>
      <c r="J5" s="37" t="str">
        <f>IFERROR(VLOOKUP(D5,DB!A:G,7,0),"")</f>
        <v>Good</v>
      </c>
      <c r="K5" s="37" t="s">
        <v>39064</v>
      </c>
      <c r="L5" s="37" t="str">
        <f>IFERROR(VLOOKUP(D5,DB!A:I,9,0),"")</f>
        <v>Latis</v>
      </c>
      <c r="M5" s="128"/>
    </row>
    <row r="6" spans="1:13" ht="15">
      <c r="A6" s="37"/>
      <c r="B6" s="37" t="str">
        <f>IFERROR(VLOOKUP(D6,DB!A:K,11,0),"")</f>
        <v/>
      </c>
      <c r="C6" s="37"/>
      <c r="D6" s="37"/>
      <c r="E6" s="37"/>
      <c r="F6" s="38"/>
      <c r="G6" s="39">
        <f ca="1">IFERROR(NOW()-F6,"-")</f>
        <v>45937.85766134259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45937.85766134259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45937.85766134259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45937.85766134259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45937.85766134259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45937.85766134259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45937.85766134259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45937.85766134259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45937.85766134259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45937.85766134259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45937.85766134259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45937.85766134259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45937.85766134259</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45937.85766134259</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45937.85766134259</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45937.85766134259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45937.85766134259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45937.85766134259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45937.85766134259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45937.85766134259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45937.85766134259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45937.85766134259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45937.85766134259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45937.85766134259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45937.85766134259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45937.85766134259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45937.85766134259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45937.85766134259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45937.85766134259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45937.85766134259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45937.85766134259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45937.85766134259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45937.85766134259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45937.85766134259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45937.85766134259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45937.85766134259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45937.85766134259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45937.85766134259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45937.85766134259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45937.85766134259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45937.85766134259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45937.85766134259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45937.85766134259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45937.85766134259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45937.85766134259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45937.85766134259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45937.85766134259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45937.85766134259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45937.85766134259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45937.85766134259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45937.85766134259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45937.85766134259</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45937.85766134259</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45937.85766134259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45937.85766134259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45937.85766134259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45937.85766134259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45937.85766134259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45937.85766134259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45937.85766134259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45937.85766134259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45937.85766134259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45937.85766134259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45937.85766134259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45937.85766134259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45937.85766134259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45937.85766134259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45937.85766134259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45937.85766134259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45937.85766134259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45937.85766134259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45937.85766134259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45937.85766134259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45937.85766134259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45937.85766134259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45937.85766134259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45937.85766134259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45937.85766134259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45937.85766134259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45937.85766134259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45937.85766134259</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45937.85766134259</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45937.85766134259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45937.85766134259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45937.85766134259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45937.85766134259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45937.85766134259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45937.85766134259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45937.85766134259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45937.85766134259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45937.85766134259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45937.85766134259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45937.85766134259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45937.85766134259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45937.85766134259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45937.85766134259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45937.85766134259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45937.85766134259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45937.85766134259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45937.85766134259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45937.85766134259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45937.85766134259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45937.85766134259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45937.85766134259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45937.85766134259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45937.85766134259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45937.85766134259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45937.85766134259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45937.85766134259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45937.85766134259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45937.85766134259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45937.85766134259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45937.85766134259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45937.85766134259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45937.85766134259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45937.85766134259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45937.85766134259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45937.85766134259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45937.85766134259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45937.85766134259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45937.85766134259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45937.85766134259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45937.85766134259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45937.85766134259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45937.85766134259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45937.85766134259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45937.85766134259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45937.85766134259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45937.85766134259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45937.85766134259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45937.85766134259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45937.85766134259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45937.85766134259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45937.85766134259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45937.85766134259</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45937.85766134259</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39065</v>
      </c>
      <c r="B2" s="112" t="s">
        <v>5398</v>
      </c>
      <c r="C2" s="129">
        <v>1</v>
      </c>
      <c r="D2" s="112" t="s">
        <v>34463</v>
      </c>
      <c r="E2" s="129" t="s">
        <v>39066</v>
      </c>
      <c r="F2" s="130">
        <v>45926.772847222222</v>
      </c>
      <c r="G2" s="81">
        <f ca="1">IFERROR(NOW()-F2,"-")</f>
        <v>11.08481412036781</v>
      </c>
      <c r="H2" s="131">
        <v>45927.449074074102</v>
      </c>
      <c r="I2" s="112" t="str">
        <f>IFERROR(VLOOKUP(D2,DB!A:F,6,0),"")</f>
        <v>SCECO</v>
      </c>
      <c r="J2" s="112" t="str">
        <f>IFERROR(VLOOKUP(D2,DB!A:G,7,0),"")</f>
        <v>Weak</v>
      </c>
      <c r="K2" s="129" t="s">
        <v>39067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45937.85766134259</v>
      </c>
      <c r="H3" s="131">
        <v>45927.987534722219</v>
      </c>
      <c r="I3" s="112" t="str">
        <f>IFERROR(VLOOKUP(D3,DB!A:F,6,0),"")</f>
        <v>SCECO</v>
      </c>
      <c r="J3" s="112" t="str">
        <f>IFERROR(VLOOKUP(D3,DB!A:G,7,0),"")</f>
        <v>Vandalized</v>
      </c>
      <c r="K3" s="129" t="s">
        <v>39068</v>
      </c>
      <c r="L3" s="118" t="str">
        <f>IFERROR(VLOOKUP(D3,DB!A:I,9,0),"")</f>
        <v>Latis</v>
      </c>
    </row>
    <row r="4" spans="1:16383" ht="31.5" customHeight="1">
      <c r="A4" s="129" t="s">
        <v>39069</v>
      </c>
      <c r="B4" s="112" t="s">
        <v>5398</v>
      </c>
      <c r="C4" s="129">
        <v>1</v>
      </c>
      <c r="D4" s="112" t="s">
        <v>32861</v>
      </c>
      <c r="E4" s="129" t="s">
        <v>39066</v>
      </c>
      <c r="F4" s="130">
        <v>45933.880972222221</v>
      </c>
      <c r="G4" s="81">
        <f ca="1">IFERROR(NOW()-F4,"-")</f>
        <v>3.9766891203689738</v>
      </c>
      <c r="H4" s="131">
        <v>45929.455266203702</v>
      </c>
      <c r="I4" s="112" t="str">
        <f>IFERROR(VLOOKUP(D4,DB!A:F,6,0),"")</f>
        <v>SCECO</v>
      </c>
      <c r="J4" s="112" t="str">
        <f>IFERROR(VLOOKUP(D4,DB!A:G,7,0),"")</f>
        <v>In progress</v>
      </c>
      <c r="K4" s="129" t="s">
        <v>39067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39070</v>
      </c>
      <c r="B5" s="112" t="s">
        <v>5398</v>
      </c>
      <c r="C5" s="129">
        <v>1</v>
      </c>
      <c r="D5" s="112" t="s">
        <v>33408</v>
      </c>
      <c r="E5" s="129" t="s">
        <v>38964</v>
      </c>
      <c r="F5" s="130">
        <v>45934.942245370374</v>
      </c>
      <c r="G5" s="81">
        <f ca="1">IFERROR(NOW()-F5,"-")</f>
        <v>2.9154159722165787</v>
      </c>
      <c r="H5" s="131">
        <v>45934.470231481479</v>
      </c>
      <c r="I5" s="112" t="str">
        <f>IFERROR(VLOOKUP(D5,DB!A:F,6,0),"")</f>
        <v>SCECO</v>
      </c>
      <c r="J5" s="112" t="str">
        <f>IFERROR(VLOOKUP(D5,DB!A:G,7,0),"")</f>
        <v>Dead</v>
      </c>
      <c r="K5" s="129" t="s">
        <v>39067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45937.85766134259</v>
      </c>
      <c r="H6" s="116">
        <v>45935.895856481482</v>
      </c>
      <c r="I6" s="112" t="str">
        <f>IFERROR(VLOOKUP(D6,DB!A:F,6,0),"")</f>
        <v>SCECO</v>
      </c>
      <c r="J6" s="112" t="str">
        <f>IFERROR(VLOOKUP(D6,DB!A:G,7,0),"")</f>
        <v>Vandalized+No BB Design</v>
      </c>
      <c r="K6" s="117" t="s">
        <v>39071</v>
      </c>
      <c r="L6" s="118" t="str">
        <f>IFERROR(VLOOKUP(D6,DB!A:I,9,0),"")</f>
        <v>Latis</v>
      </c>
    </row>
    <row r="7" spans="1:16383" ht="31.5" customHeight="1">
      <c r="A7" s="113" t="s">
        <v>39072</v>
      </c>
      <c r="B7" s="112" t="str">
        <f>IFERROR(VLOOKUP(D7,DB!A:K,11,0),"")</f>
        <v>R6</v>
      </c>
      <c r="C7" s="114">
        <v>3</v>
      </c>
      <c r="D7" s="112" t="s">
        <v>34273</v>
      </c>
      <c r="E7" s="115" t="s">
        <v>38964</v>
      </c>
      <c r="F7" s="116">
        <v>45937.707013888888</v>
      </c>
      <c r="G7" s="81">
        <f ca="1">IFERROR(NOW()-F7,"-")</f>
        <v>0.15064745370182209</v>
      </c>
      <c r="H7" s="116">
        <v>45937.689884259256</v>
      </c>
      <c r="I7" s="112" t="str">
        <f>IFERROR(VLOOKUP(D7,DB!A:F,6,0),"")</f>
        <v>SCECO</v>
      </c>
      <c r="J7" s="112" t="str">
        <f>IFERROR(VLOOKUP(D7,DB!A:G,7,0),"")</f>
        <v>Vandalized</v>
      </c>
      <c r="K7" s="117" t="s">
        <v>39073</v>
      </c>
      <c r="L7" s="118" t="str">
        <f>IFERROR(VLOOKUP(D7,DB!A:I,9,0),"")</f>
        <v>Latis</v>
      </c>
    </row>
    <row r="8" spans="1:16383" ht="31.5" customHeight="1">
      <c r="A8" s="113" t="s">
        <v>39074</v>
      </c>
      <c r="B8" s="112" t="str">
        <f>IFERROR(VLOOKUP(D8,DB!A:K,11,0),"")</f>
        <v>R6</v>
      </c>
      <c r="C8" s="114">
        <v>1</v>
      </c>
      <c r="D8" s="112" t="s">
        <v>33684</v>
      </c>
      <c r="E8" s="129" t="s">
        <v>39066</v>
      </c>
      <c r="F8" s="116">
        <v>45937.809027777781</v>
      </c>
      <c r="G8" s="81">
        <f ca="1">IFERROR(NOW()-F8,"-")</f>
        <v>4.8633564809279051E-2</v>
      </c>
      <c r="H8" s="116">
        <v>45937.667847222219</v>
      </c>
      <c r="I8" s="112" t="str">
        <f>IFERROR(VLOOKUP(D8,DB!A:F,6,0),"")</f>
        <v>SCECO</v>
      </c>
      <c r="J8" s="112" t="str">
        <f>IFERROR(VLOOKUP(D8,DB!A:G,7,0),"")</f>
        <v>Weak</v>
      </c>
      <c r="K8" s="117" t="s">
        <v>39075</v>
      </c>
      <c r="L8" s="118" t="str">
        <f>IFERROR(VLOOKUP(D8,DB!A:I,9,0),"")</f>
        <v>Latis</v>
      </c>
    </row>
    <row r="9" spans="1:16383" ht="31.5" customHeight="1">
      <c r="A9" s="113"/>
      <c r="B9" s="112" t="str">
        <f>IFERROR(VLOOKUP(D9,DB!A:K,11,0),"")</f>
        <v/>
      </c>
      <c r="C9" s="114"/>
      <c r="D9" s="154"/>
      <c r="E9" s="115"/>
      <c r="F9"/>
      <c r="G9" s="81">
        <f ca="1">IFERROR(NOW()-F9,"-")</f>
        <v>45937.85766134259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45937.85766134259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45937.85766134259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45937.85766134259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45937.85766134259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45937.85766134259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45937.85766134259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45937.85766134259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45937.85766134259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45937.85766134259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45937.85766134259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45937.85766134259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45937.85766134259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45937.85766134259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45937.85766134259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45937.85766134259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45937.85766134259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45937.85766134259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45937.85766134259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45937.85766134259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45937.85766134259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45937.85766134259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45937.85766134259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45937.85766134259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45937.85766134259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45937.85766134259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45937.85766134259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45937.85766134259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45937.85766134259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45937.85766134259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45937.85766134259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45937.85766134259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45937.85766134259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45937.85766134259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45937.85766134259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45937.85766134259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45937.85766134259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45937.85766134259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45937.85766134259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45937.85766134259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45937.85766134259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45937.85766134259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45937.85766134259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45937.85766134259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45937.85766134259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45937.85766134259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45937.85766134259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45937.85766134259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45937.85766134259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45937.85766134259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45937.85766134259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45937.85766134259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45937.85766134259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45937.85766134259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45937.85766134259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45937.85766134259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45937.85766134259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45937.85766134259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45937.85766134259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45937.85766134259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45937.85766134259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45937.85766134259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45937.85766134259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45937.85766134259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45937.85766134259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45937.85766134259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45937.85766134259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45937.85766134259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45937.85766134259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45937.85766134259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45937.85766134259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45937.85766134259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45937.85766134259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45937.85766134259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45937.85766134259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45937.85766134259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45937.85766134259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45937.85766134259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45937.85766134259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45937.85766134259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45937.85766134259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45937.85766134259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45937.85766134259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45937.85766134259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45937.85766134259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45937.85766134259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45937.85766134259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45937.85766134259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45937.85766134259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45937.85766134259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45937.85766134259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45937.85766134259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45937.85766134259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45937.85766134259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45937.85766134259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45937.85766134259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45937.85766134259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45937.85766134259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45937.85766134259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45937.85766134259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45937.85766134259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45937.85766134259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45937.85766134259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45937.85766134259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45937.85766134259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45937.85766134259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45937.85766134259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45937.85766134259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45937.85766134259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45937.85766134259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45937.85766134259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45937.85766134259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45937.85766134259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45937.85766134259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45937.85766134259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45937.85766134259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45937.85766134259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45937.85766134259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45937.85766134259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45937.85766134259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45937.85766134259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45937.85766134259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45937.85766134259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45937.85766134259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45937.85766134259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45937.85766134259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45937.85766134259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45937.85766134259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45937.85766134259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45937.85766134259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45937.85766134259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45937.85766134259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45937.85766134259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45937.85766134259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45937.85766134259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45937.85766134259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45937.85766134259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45937.85766134259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45937.85766134259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45937.85766134259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45937.85766134259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45937.85766134259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45937.85766134259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45937.85766134259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45937.85766134259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45937.85766134259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45937.85766134259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45937.85766134259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45937.85766134259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45937.85766134259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45937.85766134259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45937.85766134259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45937.85766134259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45937.85766134259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45937.85766134259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45937.85766134259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45937.85766134259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45937.85766134259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45937.85766134259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45937.85766134259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45937.85766134259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45937.85766134259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45937.85766134259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45937.85766134259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45937.85766134259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45937.85766134259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45937.85766134259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45937.85766134259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45937.85766134259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45937.85766134259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45937.85766134259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45937.85766134259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45937.85766134259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45937.85766134259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45937.85766134259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45937.85766134259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45937.85766134259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45937.85766134259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45937.85766134259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45937.85766134259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45937.85766134259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45937.85766134259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45937.85766134259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45937.85766134259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45937.85766134259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45937.85766134259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45937.85766134259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45937.85766134259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45937.85766134259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45937.85766134259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45937.85766134259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45937.85766134259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45937.85766134259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45937.85766134259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45937.85766134259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45937.85766134259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45937.85766134259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45937.85766134259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45937.85766134259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45937.85766134259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45937.85766134259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45937.85766134259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45937.85766134259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45937.85766134259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45937.85766134259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45937.85766134259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45937.85766134259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45937.85766134259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45937.85766134259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45937.85766134259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45937.85766134259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45937.85766134259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45937.85766134259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45937.85766134259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45937.85766134259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45937.85766134259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45937.85766134259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45937.85766134259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45937.85766134259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45937.85766134259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45937.85766134259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45937.85766134259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45937.85766134259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45937.85766134259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45937.85766134259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45937.85766134259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45937.85766134259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45937.85766134259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45937.85766134259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45937.85766134259</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2025-10-07T17:35:29Z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